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Presupuesto\Ejecución\03 - Marzo\"/>
    </mc:Choice>
  </mc:AlternateContent>
  <xr:revisionPtr revIDLastSave="0" documentId="13_ncr:1_{734C409E-43D1-4A4F-B2ED-D402BC715933}" xr6:coauthVersionLast="47" xr6:coauthVersionMax="47" xr10:uidLastSave="{00000000-0000-0000-0000-000000000000}"/>
  <bookViews>
    <workbookView xWindow="20370" yWindow="-120" windowWidth="24240" windowHeight="13140" activeTab="1" xr2:uid="{C6193F6C-A9F9-44FD-ADAC-72B88974E1DD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Egr.-SIPP'!$A$1:$G$66</definedName>
    <definedName name="_xlnm.Print_Area" localSheetId="1">'Transp. Ingr.-SIPP'!$A$1:$O$25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3" l="1"/>
  <c r="F60" i="3"/>
  <c r="F54" i="3"/>
  <c r="F51" i="3"/>
  <c r="F47" i="3"/>
  <c r="F44" i="3"/>
  <c r="F41" i="3"/>
  <c r="F39" i="3"/>
  <c r="F38" i="3"/>
  <c r="F35" i="3"/>
  <c r="F33" i="3"/>
  <c r="F28" i="3"/>
  <c r="F23" i="3"/>
  <c r="F16" i="3"/>
  <c r="F15" i="3"/>
  <c r="F12" i="3"/>
  <c r="F11" i="3"/>
  <c r="O22" i="2"/>
  <c r="N21" i="2"/>
  <c r="M21" i="2"/>
  <c r="L21" i="2"/>
  <c r="K21" i="2"/>
  <c r="J21" i="2"/>
  <c r="I21" i="2"/>
  <c r="H21" i="2"/>
  <c r="G21" i="2"/>
  <c r="F21" i="2"/>
  <c r="O20" i="2"/>
  <c r="N19" i="2"/>
  <c r="N18" i="2" s="1"/>
  <c r="M19" i="2"/>
  <c r="M18" i="2" s="1"/>
  <c r="L19" i="2"/>
  <c r="K19" i="2"/>
  <c r="K18" i="2" s="1"/>
  <c r="J19" i="2"/>
  <c r="I19" i="2"/>
  <c r="H19" i="2"/>
  <c r="H18" i="2" s="1"/>
  <c r="G19" i="2"/>
  <c r="G18" i="2" s="1"/>
  <c r="F19" i="2"/>
  <c r="F18" i="2" s="1"/>
  <c r="L18" i="2"/>
  <c r="J18" i="2"/>
  <c r="I18" i="2"/>
  <c r="O17" i="2"/>
  <c r="N16" i="2"/>
  <c r="N15" i="2" s="1"/>
  <c r="N14" i="2" s="1"/>
  <c r="M16" i="2"/>
  <c r="M15" i="2" s="1"/>
  <c r="M14" i="2" s="1"/>
  <c r="L16" i="2"/>
  <c r="K16" i="2"/>
  <c r="K15" i="2" s="1"/>
  <c r="K14" i="2" s="1"/>
  <c r="J16" i="2"/>
  <c r="J15" i="2" s="1"/>
  <c r="I16" i="2"/>
  <c r="I15" i="2" s="1"/>
  <c r="I14" i="2" s="1"/>
  <c r="H16" i="2"/>
  <c r="H15" i="2" s="1"/>
  <c r="H14" i="2" s="1"/>
  <c r="G16" i="2"/>
  <c r="G15" i="2" s="1"/>
  <c r="G14" i="2" s="1"/>
  <c r="F16" i="2"/>
  <c r="F15" i="2" s="1"/>
  <c r="F14" i="2" s="1"/>
  <c r="L15" i="2"/>
  <c r="L14" i="2"/>
  <c r="J14" i="2"/>
  <c r="N13" i="2"/>
  <c r="M13" i="2"/>
  <c r="L13" i="2"/>
  <c r="K13" i="2"/>
  <c r="J13" i="2"/>
  <c r="I13" i="2"/>
  <c r="H13" i="2"/>
  <c r="G13" i="2"/>
  <c r="F13" i="2"/>
  <c r="T12" i="2"/>
  <c r="O12" i="2"/>
  <c r="N11" i="2"/>
  <c r="N10" i="2" s="1"/>
  <c r="N9" i="2" s="1"/>
  <c r="N8" i="2" s="1"/>
  <c r="N7" i="2" s="1"/>
  <c r="M11" i="2"/>
  <c r="M10" i="2" s="1"/>
  <c r="M9" i="2" s="1"/>
  <c r="M8" i="2" s="1"/>
  <c r="M7" i="2" s="1"/>
  <c r="L11" i="2"/>
  <c r="L10" i="2" s="1"/>
  <c r="L9" i="2" s="1"/>
  <c r="L8" i="2" s="1"/>
  <c r="L7" i="2" s="1"/>
  <c r="K11" i="2"/>
  <c r="J11" i="2"/>
  <c r="I11" i="2"/>
  <c r="I10" i="2" s="1"/>
  <c r="I9" i="2" s="1"/>
  <c r="I8" i="2" s="1"/>
  <c r="H11" i="2"/>
  <c r="H10" i="2" s="1"/>
  <c r="H9" i="2" s="1"/>
  <c r="H8" i="2" s="1"/>
  <c r="H7" i="2" s="1"/>
  <c r="G11" i="2"/>
  <c r="G10" i="2" s="1"/>
  <c r="G9" i="2" s="1"/>
  <c r="G8" i="2" s="1"/>
  <c r="F11" i="2"/>
  <c r="F10" i="2" s="1"/>
  <c r="F9" i="2" s="1"/>
  <c r="F8" i="2" s="1"/>
  <c r="F7" i="2" s="1"/>
  <c r="K10" i="2"/>
  <c r="J10" i="2"/>
  <c r="K9" i="2"/>
  <c r="K8" i="2" s="1"/>
  <c r="K7" i="2" s="1"/>
  <c r="J9" i="2"/>
  <c r="J8" i="2" s="1"/>
  <c r="F24" i="3" l="1"/>
  <c r="F45" i="3"/>
  <c r="F36" i="3"/>
  <c r="F19" i="3"/>
  <c r="F46" i="3"/>
  <c r="F10" i="3"/>
  <c r="I7" i="2"/>
  <c r="O21" i="2"/>
  <c r="O13" i="2"/>
  <c r="J7" i="2"/>
  <c r="F8" i="3"/>
  <c r="F25" i="3"/>
  <c r="F32" i="3"/>
  <c r="G7" i="2"/>
  <c r="O10" i="2"/>
  <c r="O11" i="2"/>
  <c r="O16" i="2"/>
  <c r="F20" i="3"/>
  <c r="F43" i="3"/>
  <c r="F17" i="3"/>
  <c r="F22" i="3"/>
  <c r="F42" i="3"/>
  <c r="O9" i="2"/>
  <c r="F9" i="3"/>
  <c r="F18" i="3"/>
  <c r="F27" i="3"/>
  <c r="F29" i="3"/>
  <c r="F62" i="3"/>
  <c r="F21" i="3"/>
  <c r="F34" i="3"/>
  <c r="F37" i="3"/>
  <c r="F55" i="3"/>
  <c r="O18" i="2"/>
  <c r="F31" i="3"/>
  <c r="F49" i="3"/>
  <c r="F48" i="3"/>
  <c r="O19" i="2"/>
  <c r="F26" i="3"/>
  <c r="F40" i="3"/>
  <c r="F50" i="3"/>
  <c r="F53" i="3"/>
  <c r="F58" i="3"/>
  <c r="F59" i="3"/>
  <c r="F63" i="3"/>
  <c r="F14" i="3"/>
  <c r="F57" i="3" l="1"/>
  <c r="F61" i="3"/>
  <c r="F30" i="3"/>
  <c r="O15" i="2"/>
  <c r="O14" i="2"/>
  <c r="F7" i="3"/>
  <c r="F52" i="3"/>
  <c r="O8" i="2"/>
  <c r="O7" i="2"/>
  <c r="F13" i="3"/>
  <c r="F56" i="3" l="1"/>
  <c r="F65" i="3"/>
</calcChain>
</file>

<file path=xl/sharedStrings.xml><?xml version="1.0" encoding="utf-8"?>
<sst xmlns="http://schemas.openxmlformats.org/spreadsheetml/2006/main" count="217" uniqueCount="211">
  <si>
    <t>Sistema de Emergencias 9-1-1</t>
  </si>
  <si>
    <t>Ejecución de los Ingresos y Egresos Presupuestarios</t>
  </si>
  <si>
    <t>Marzo, 2023</t>
  </si>
  <si>
    <t>Ejecución de los Ingresos</t>
  </si>
  <si>
    <t>Cuenta</t>
  </si>
  <si>
    <t>Descripción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</si>
  <si>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</si>
  <si>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</si>
  <si>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</si>
  <si>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</si>
  <si>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</si>
  <si>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</si>
  <si>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</si>
  <si>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</si>
  <si>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</si>
  <si>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</si>
  <si>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</si>
  <si>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</si>
  <si>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</si>
  <si>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</si>
  <si>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</si>
  <si>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</si>
  <si>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</si>
  <si>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</si>
  <si>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</si>
  <si>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</si>
  <si>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</si>
  <si>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0004-1-1-3-2-02-09-0-0-01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</si>
  <si>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</si>
  <si>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</si>
  <si>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</si>
  <si>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</si>
  <si>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</si>
  <si>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</si>
  <si>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</si>
  <si>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</si>
  <si>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</si>
  <si>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</si>
  <si>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</si>
  <si>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</si>
  <si>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0004-1-3-3-1-09-00-0-0-01</t>
  </si>
  <si>
    <t>MULTAS, SANCIONES, REMATES Y COMISOS</t>
  </si>
  <si>
    <t>1.3.3.1.00.00.0.0.000</t>
  </si>
  <si>
    <t>0004-1-3-9-1-00-00-0-0-06</t>
  </si>
  <si>
    <t>MULTAS Y SANCIONES</t>
  </si>
  <si>
    <t>1.3.3.1.09.00.0.0.000</t>
  </si>
  <si>
    <t>0004-1-3-9-9-00-00-0-0-06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</si>
  <si>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</si>
  <si>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</si>
  <si>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</si>
  <si>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</si>
  <si>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</si>
  <si>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</si>
  <si>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Marzo 2023, colones</t>
  </si>
  <si>
    <t>01 Sistema de Emergencias 9-1-1</t>
  </si>
  <si>
    <t>Total general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</si>
  <si>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</si>
  <si>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</si>
  <si>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</si>
  <si>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</si>
  <si>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</si>
  <si>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</si>
  <si>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</si>
  <si>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</si>
  <si>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</si>
  <si>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</si>
  <si>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</si>
  <si>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</si>
  <si>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</si>
  <si>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</si>
  <si>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</si>
  <si>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</si>
  <si>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</si>
  <si>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</si>
  <si>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</si>
  <si>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</si>
  <si>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</si>
  <si>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</si>
  <si>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</si>
  <si>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</si>
  <si>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</si>
  <si>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</si>
  <si>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</si>
  <si>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</si>
  <si>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</si>
  <si>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</si>
  <si>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</si>
  <si>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</si>
  <si>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</si>
  <si>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</si>
  <si>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</si>
  <si>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</si>
  <si>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</si>
  <si>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</si>
  <si>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</si>
  <si>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</si>
  <si>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</si>
  <si>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</si>
  <si>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</si>
  <si>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</si>
  <si>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</si>
  <si>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</si>
  <si>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</si>
  <si>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</si>
  <si>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</si>
  <si>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</si>
  <si>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</si>
  <si>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</si>
  <si>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</si>
  <si>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</si>
  <si>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</si>
  <si>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</si>
  <si>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</si>
  <si>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</si>
  <si>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</si>
  <si>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</si>
  <si>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</si>
  <si>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</si>
  <si>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</si>
  <si>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</si>
  <si>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</si>
  <si>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</si>
  <si>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</si>
  <si>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</si>
  <si>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</si>
  <si>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</si>
  <si>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</si>
  <si>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</si>
  <si>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</si>
  <si>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</si>
  <si>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</si>
  <si>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</si>
  <si>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</si>
  <si>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</si>
  <si>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</si>
  <si>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</si>
  <si>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</si>
  <si>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</si>
  <si>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</si>
  <si>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</si>
  <si>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</si>
  <si>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</si>
  <si>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</si>
  <si>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0005-1-02-04</t>
  </si>
  <si>
    <t>1.02.04</t>
  </si>
  <si>
    <t>Servicio de telecomunicaciones</t>
  </si>
  <si>
    <t>0005-1-03</t>
  </si>
  <si>
    <t>SERVICIOS COMERCIALES Y FINANCIEROS</t>
  </si>
  <si>
    <t>0005-1-03-06</t>
  </si>
  <si>
    <t>1.03.06</t>
  </si>
  <si>
    <t>Comisiones y gastos por servicios financieros y comerciales</t>
  </si>
  <si>
    <t>0005-1-04</t>
  </si>
  <si>
    <t>SERVICIOS DE GESTIÓN Y APOYO</t>
  </si>
  <si>
    <t>0005-1-04-01</t>
  </si>
  <si>
    <t>1.04.01</t>
  </si>
  <si>
    <t>Servicios en ciencias de la salud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</si>
  <si>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</si>
  <si>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</si>
  <si>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</si>
  <si>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</si>
  <si>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</si>
  <si>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</si>
  <si>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</si>
  <si>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</si>
  <si>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0005-1-05-02</t>
  </si>
  <si>
    <t>1.05.02</t>
  </si>
  <si>
    <t>Viáticos dentro del país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</si>
  <si>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</si>
  <si>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</si>
  <si>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</si>
  <si>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</si>
  <si>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</si>
  <si>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</si>
  <si>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</si>
  <si>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</si>
  <si>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</si>
  <si>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</si>
  <si>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0005-1-08</t>
  </si>
  <si>
    <t>MANTENIMIENTO Y REPARACIÓN</t>
  </si>
  <si>
    <t>0005-1-08-05</t>
  </si>
  <si>
    <t>1.08.05</t>
  </si>
  <si>
    <t>Mantenimiento y reparación de equipo de transporte</t>
  </si>
  <si>
    <t>0005-1-08-07</t>
  </si>
  <si>
    <t>1.08.07</t>
  </si>
  <si>
    <t>Mantenimiento y reparación de equipo y mobiliario de oficina</t>
  </si>
  <si>
    <t>0005-1-08-08</t>
  </si>
  <si>
    <t>1.08.08</t>
  </si>
  <si>
    <t>Mantenimiento y reparación de equipo de cómputo y sistemas de información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</si>
  <si>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</si>
  <si>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</si>
  <si>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</si>
  <si>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</si>
  <si>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</si>
  <si>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</si>
  <si>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</si>
  <si>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0005-2-99</t>
  </si>
  <si>
    <t>ÚTILES, MATERIALES Y SUMINISTROS DIVERSOS</t>
  </si>
  <si>
    <t>0005-2-99-03</t>
  </si>
  <si>
    <t>2.99.03</t>
  </si>
  <si>
    <t>Productos de papel, cartón e impresos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</si>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</sst>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2" borderId="1" xfId="0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43" fontId="4" fillId="0" borderId="0" xfId="1" applyFont="1" applyBorder="1"/>
    <xf numFmtId="43" fontId="3" fillId="0" borderId="0" xfId="1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3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43" fontId="4" fillId="2" borderId="2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3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43" fontId="4" fillId="0" borderId="2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43" fontId="1" fillId="0" borderId="1" xfId="1" applyFont="1" applyFill="1" applyBorder="1" applyAlignment="1">
      <alignment horizontal="right"/>
    </xf>
    <xf numFmtId="43" fontId="1" fillId="0" borderId="2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2" applyNumberFormat="1" applyFont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4" fillId="0" borderId="2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right"/>
    </xf>
    <xf numFmtId="43" fontId="1" fillId="0" borderId="2" xfId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3" fillId="0" borderId="0" xfId="1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0" fillId="0" borderId="0" xfId="1" applyNumberFormat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4" fontId="6" fillId="2" borderId="1" xfId="1" applyNumberFormat="1" applyFont="1" applyFill="1" applyBorder="1" applyAlignment="1">
      <alignment horizontal="right" vertical="center"/>
    </xf>
    <xf numFmtId="0" fontId="6" fillId="0" borderId="2" xfId="0" applyFont="1" applyBorder="1"/>
    <xf numFmtId="0" fontId="6" fillId="0" borderId="1" xfId="0" applyFont="1" applyBorder="1" applyAlignment="1">
      <alignment vertical="center"/>
    </xf>
    <xf numFmtId="44" fontId="6" fillId="0" borderId="1" xfId="1" applyNumberFormat="1" applyFont="1" applyFill="1" applyBorder="1" applyAlignment="1">
      <alignment vertical="center"/>
    </xf>
    <xf numFmtId="44" fontId="6" fillId="0" borderId="1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4" fontId="0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44" fontId="6" fillId="2" borderId="1" xfId="1" applyNumberFormat="1" applyFont="1" applyFill="1" applyBorder="1" applyAlignment="1">
      <alignment horizontal="right"/>
    </xf>
  </cellXfs>
  <cellStyles count="4">
    <cellStyle name="Millares" xfId="1" builtinId="3"/>
    <cellStyle name="Millares 3" xfId="3" xr:uid="{A511D3CC-D1FC-4D45-ABA2-C0AED5FAF3BE}"/>
    <cellStyle name="Normal" xfId="0" builtinId="0"/>
    <cellStyle name="Normal 2" xfId="2" xr:uid="{07F5F27D-773A-4F46-AF46-C95AE65A5B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6025-9B48-4BBF-9349-67285B8C4B49}">
  <dimension ref="A4:C8"/>
  <sheetViews>
    <sheetView showGridLines="0" view="pageBreakPreview" zoomScale="70" zoomScaleNormal="100" zoomScaleSheetLayoutView="70" workbookViewId="0">
      <selection activeCell="A9" sqref="A9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FB3B-3B1E-4D39-A708-59BCF5C2EDC7}">
  <sheetPr>
    <pageSetUpPr fitToPage="1"/>
  </sheetPr>
  <dimension ref="A1:V26"/>
  <sheetViews>
    <sheetView showGridLines="0" tabSelected="1" view="pageBreakPreview" zoomScaleNormal="90" zoomScaleSheetLayoutView="100" workbookViewId="0">
      <selection activeCell="P12" sqref="P12"/>
    </sheetView>
  </sheetViews>
  <sheetFormatPr baseColWidth="10" defaultRowHeight="14.25" x14ac:dyDescent="0.2"/>
  <cols>
    <col min="1" max="1" width="0.28515625" style="3" customWidth="1"/>
    <col min="2" max="2" width="20.7109375" style="4" customWidth="1"/>
    <col min="3" max="3" width="26" style="3" hidden="1" customWidth="1"/>
    <col min="4" max="4" width="96.42578125" style="4" bestFit="1" customWidth="1"/>
    <col min="5" max="5" width="16.85546875" style="3" customWidth="1"/>
    <col min="6" max="6" width="16.85546875" style="36" hidden="1" customWidth="1"/>
    <col min="7" max="8" width="16.85546875" style="3" hidden="1" customWidth="1"/>
    <col min="9" max="9" width="16.85546875" style="45" hidden="1" customWidth="1"/>
    <col min="10" max="10" width="16.85546875" style="3" hidden="1" customWidth="1"/>
    <col min="11" max="12" width="18.5703125" style="17" hidden="1" customWidth="1"/>
    <col min="13" max="14" width="16.85546875" style="17" hidden="1" customWidth="1"/>
    <col min="15" max="15" width="18.5703125" style="17" hidden="1" customWidth="1"/>
    <col min="16" max="17" width="14" style="17" customWidth="1"/>
    <col min="18" max="18" width="18.5703125" style="6" customWidth="1"/>
    <col min="19" max="19" width="14" style="6" customWidth="1"/>
    <col min="20" max="20" width="14" style="3" hidden="1" customWidth="1"/>
    <col min="21" max="23" width="14" style="3" customWidth="1"/>
    <col min="24" max="16384" width="11.42578125" style="3"/>
  </cols>
  <sheetData>
    <row r="1" spans="1:20" ht="15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0" ht="15" customHeight="1" x14ac:dyDescent="0.2"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</row>
    <row r="3" spans="1:20" ht="15" x14ac:dyDescent="0.2">
      <c r="B3" s="7" t="s">
        <v>3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</row>
    <row r="4" spans="1:20" ht="15" x14ac:dyDescent="0.2">
      <c r="A4" s="9"/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8"/>
    </row>
    <row r="5" spans="1:20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20" ht="15" x14ac:dyDescent="0.25">
      <c r="A6" s="9"/>
      <c r="B6" s="11" t="s">
        <v>4</v>
      </c>
      <c r="D6" s="11" t="s">
        <v>5</v>
      </c>
      <c r="E6" s="12" t="s">
        <v>6</v>
      </c>
      <c r="F6" s="13" t="s">
        <v>7</v>
      </c>
      <c r="G6" s="13" t="s">
        <v>8</v>
      </c>
      <c r="H6" s="13" t="s">
        <v>9</v>
      </c>
      <c r="I6" s="14" t="s">
        <v>10</v>
      </c>
      <c r="J6" s="15" t="s">
        <v>11</v>
      </c>
      <c r="K6" s="15" t="s">
        <v>12</v>
      </c>
      <c r="L6" s="15" t="s">
        <v>13</v>
      </c>
      <c r="M6" s="15" t="s">
        <v>14</v>
      </c>
      <c r="N6" s="15" t="s">
        <v>15</v>
      </c>
      <c r="O6" s="15"/>
      <c r="P6" s="16"/>
    </row>
    <row r="7" spans="1:20" ht="15" x14ac:dyDescent="0.25">
      <c r="B7" s="18" t="s">
        <v>16</v>
      </c>
      <c r="C7" s="18"/>
      <c r="D7" s="19" t="s">
        <v>17</v>
      </c>
      <c r="E7" s="20">
        <v>489591003.87000006</v>
      </c>
      <c r="F7" s="20">
        <f t="shared" ref="E7:N7" si="0">F8+F13</f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1">
        <f t="shared" si="0"/>
        <v>0</v>
      </c>
      <c r="O7" s="21">
        <f>SUM(E7:N7)</f>
        <v>489591003.87000006</v>
      </c>
      <c r="P7" s="16"/>
    </row>
    <row r="8" spans="1:20" ht="15" x14ac:dyDescent="0.25">
      <c r="A8" s="9"/>
      <c r="B8" s="22" t="s">
        <v>18</v>
      </c>
      <c r="C8" s="22"/>
      <c r="D8" s="23" t="s">
        <v>19</v>
      </c>
      <c r="E8" s="24">
        <v>478610725.02000004</v>
      </c>
      <c r="F8" s="24">
        <f t="shared" ref="E8:N11" si="1">F9</f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25">
        <f t="shared" si="1"/>
        <v>0</v>
      </c>
      <c r="N8" s="25">
        <f t="shared" si="1"/>
        <v>0</v>
      </c>
      <c r="O8" s="25">
        <f>SUM(E8:N8)</f>
        <v>478610725.02000004</v>
      </c>
      <c r="P8" s="16"/>
    </row>
    <row r="9" spans="1:20" ht="15" x14ac:dyDescent="0.25">
      <c r="B9" s="26" t="s">
        <v>20</v>
      </c>
      <c r="C9" s="26"/>
      <c r="D9" s="27" t="s">
        <v>21</v>
      </c>
      <c r="E9" s="28">
        <v>478610725.02000004</v>
      </c>
      <c r="F9" s="28">
        <f t="shared" si="1"/>
        <v>0</v>
      </c>
      <c r="G9" s="28">
        <f t="shared" si="1"/>
        <v>0</v>
      </c>
      <c r="H9" s="28">
        <f t="shared" si="1"/>
        <v>0</v>
      </c>
      <c r="I9" s="28">
        <f t="shared" si="1"/>
        <v>0</v>
      </c>
      <c r="J9" s="29">
        <f t="shared" si="1"/>
        <v>0</v>
      </c>
      <c r="K9" s="29">
        <f t="shared" si="1"/>
        <v>0</v>
      </c>
      <c r="L9" s="29">
        <f t="shared" si="1"/>
        <v>0</v>
      </c>
      <c r="M9" s="29">
        <f t="shared" si="1"/>
        <v>0</v>
      </c>
      <c r="N9" s="29">
        <f t="shared" si="1"/>
        <v>0</v>
      </c>
      <c r="O9" s="29">
        <f>SUM(E9:N9)</f>
        <v>478610725.02000004</v>
      </c>
      <c r="P9" s="16"/>
    </row>
    <row r="10" spans="1:20" ht="15" x14ac:dyDescent="0.25">
      <c r="B10" s="26" t="s">
        <v>22</v>
      </c>
      <c r="C10" s="26"/>
      <c r="D10" s="27" t="s">
        <v>23</v>
      </c>
      <c r="E10" s="28">
        <v>478610725.02000004</v>
      </c>
      <c r="F10" s="28">
        <f t="shared" si="1"/>
        <v>0</v>
      </c>
      <c r="G10" s="28">
        <f t="shared" si="1"/>
        <v>0</v>
      </c>
      <c r="H10" s="28">
        <f t="shared" si="1"/>
        <v>0</v>
      </c>
      <c r="I10" s="28">
        <f t="shared" si="1"/>
        <v>0</v>
      </c>
      <c r="J10" s="29">
        <f t="shared" si="1"/>
        <v>0</v>
      </c>
      <c r="K10" s="29">
        <f t="shared" si="1"/>
        <v>0</v>
      </c>
      <c r="L10" s="29">
        <f t="shared" si="1"/>
        <v>0</v>
      </c>
      <c r="M10" s="29">
        <f t="shared" si="1"/>
        <v>0</v>
      </c>
      <c r="N10" s="29">
        <f t="shared" si="1"/>
        <v>0</v>
      </c>
      <c r="O10" s="29">
        <f>SUM(E10:N10)</f>
        <v>478610725.02000004</v>
      </c>
      <c r="P10" s="16"/>
    </row>
    <row r="11" spans="1:20" ht="15" x14ac:dyDescent="0.25">
      <c r="B11" s="26" t="s">
        <v>24</v>
      </c>
      <c r="C11" s="26"/>
      <c r="D11" s="27" t="s">
        <v>25</v>
      </c>
      <c r="E11" s="28">
        <v>478610725.02000004</v>
      </c>
      <c r="F11" s="28">
        <f t="shared" si="1"/>
        <v>0</v>
      </c>
      <c r="G11" s="28">
        <f t="shared" si="1"/>
        <v>0</v>
      </c>
      <c r="H11" s="28">
        <f t="shared" si="1"/>
        <v>0</v>
      </c>
      <c r="I11" s="28">
        <f t="shared" si="1"/>
        <v>0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29">
        <f>SUM(E11:N11)</f>
        <v>478610725.02000004</v>
      </c>
      <c r="P11" s="16"/>
      <c r="T11" s="3">
        <v>453599164</v>
      </c>
    </row>
    <row r="12" spans="1:20" ht="15" x14ac:dyDescent="0.25">
      <c r="B12" s="30" t="s">
        <v>26</v>
      </c>
      <c r="C12" s="31" t="s">
        <v>27</v>
      </c>
      <c r="D12" s="30" t="s">
        <v>28</v>
      </c>
      <c r="E12" s="32">
        <v>478610725.02000004</v>
      </c>
      <c r="F12" s="32"/>
      <c r="G12" s="32"/>
      <c r="H12" s="32"/>
      <c r="I12" s="32"/>
      <c r="J12" s="33"/>
      <c r="K12" s="33"/>
      <c r="L12" s="33"/>
      <c r="M12" s="33"/>
      <c r="N12" s="33"/>
      <c r="O12" s="33">
        <f>SUM(E12:N12)</f>
        <v>478610725.02000004</v>
      </c>
      <c r="P12" s="34"/>
      <c r="Q12" s="35"/>
      <c r="R12" s="36"/>
      <c r="T12" s="37" t="e">
        <f>#REF!-T11</f>
        <v>#REF!</v>
      </c>
    </row>
    <row r="13" spans="1:20" ht="15" x14ac:dyDescent="0.2">
      <c r="B13" s="38" t="s">
        <v>29</v>
      </c>
      <c r="C13" s="38"/>
      <c r="D13" s="39" t="s">
        <v>30</v>
      </c>
      <c r="E13" s="40">
        <v>10980278.850000005</v>
      </c>
      <c r="F13" s="40">
        <f t="shared" ref="E13:H13" si="2">F17+F20</f>
        <v>0</v>
      </c>
      <c r="G13" s="40">
        <f t="shared" si="2"/>
        <v>0</v>
      </c>
      <c r="H13" s="40">
        <f t="shared" si="2"/>
        <v>0</v>
      </c>
      <c r="I13" s="40">
        <f>I17+I20</f>
        <v>0</v>
      </c>
      <c r="J13" s="41">
        <f>J17+J20+J22</f>
        <v>0</v>
      </c>
      <c r="K13" s="41">
        <f>K17+K20+K22</f>
        <v>0</v>
      </c>
      <c r="L13" s="41">
        <f>L17+L20+L22</f>
        <v>0</v>
      </c>
      <c r="M13" s="41">
        <f>M17+M20+M22</f>
        <v>0</v>
      </c>
      <c r="N13" s="41">
        <f>N17+N20+N22</f>
        <v>0</v>
      </c>
      <c r="O13" s="41">
        <f>SUM(E13:N13)</f>
        <v>10980278.850000005</v>
      </c>
      <c r="P13" s="34"/>
      <c r="Q13" s="35"/>
      <c r="R13" s="36"/>
    </row>
    <row r="14" spans="1:20" x14ac:dyDescent="0.2">
      <c r="B14" s="26" t="s">
        <v>31</v>
      </c>
      <c r="C14" s="26"/>
      <c r="D14" s="27" t="s">
        <v>32</v>
      </c>
      <c r="E14" s="28">
        <v>10800508.850000005</v>
      </c>
      <c r="F14" s="28">
        <f t="shared" ref="E14:N16" si="3">F15</f>
        <v>0</v>
      </c>
      <c r="G14" s="28">
        <f t="shared" si="3"/>
        <v>0</v>
      </c>
      <c r="H14" s="28">
        <f t="shared" si="3"/>
        <v>0</v>
      </c>
      <c r="I14" s="28">
        <f t="shared" si="3"/>
        <v>0</v>
      </c>
      <c r="J14" s="29">
        <f t="shared" si="3"/>
        <v>0</v>
      </c>
      <c r="K14" s="29">
        <f t="shared" si="3"/>
        <v>0</v>
      </c>
      <c r="L14" s="29">
        <f t="shared" si="3"/>
        <v>0</v>
      </c>
      <c r="M14" s="29">
        <f t="shared" si="3"/>
        <v>0</v>
      </c>
      <c r="N14" s="29">
        <f t="shared" si="3"/>
        <v>0</v>
      </c>
      <c r="O14" s="29">
        <f>SUM(E14:N14)</f>
        <v>10800508.850000005</v>
      </c>
      <c r="P14" s="34"/>
      <c r="Q14" s="35"/>
      <c r="R14" s="36"/>
    </row>
    <row r="15" spans="1:20" x14ac:dyDescent="0.2">
      <c r="B15" s="26" t="s">
        <v>33</v>
      </c>
      <c r="C15" s="26"/>
      <c r="D15" s="27" t="s">
        <v>34</v>
      </c>
      <c r="E15" s="28">
        <v>10800508.850000005</v>
      </c>
      <c r="F15" s="28">
        <f t="shared" si="3"/>
        <v>0</v>
      </c>
      <c r="G15" s="28">
        <f t="shared" si="3"/>
        <v>0</v>
      </c>
      <c r="H15" s="28">
        <f t="shared" si="3"/>
        <v>0</v>
      </c>
      <c r="I15" s="28">
        <f t="shared" si="3"/>
        <v>0</v>
      </c>
      <c r="J15" s="29">
        <f t="shared" si="3"/>
        <v>0</v>
      </c>
      <c r="K15" s="29">
        <f t="shared" si="3"/>
        <v>0</v>
      </c>
      <c r="L15" s="29">
        <f t="shared" si="3"/>
        <v>0</v>
      </c>
      <c r="M15" s="29">
        <f t="shared" si="3"/>
        <v>0</v>
      </c>
      <c r="N15" s="29">
        <f t="shared" si="3"/>
        <v>0</v>
      </c>
      <c r="O15" s="29">
        <f>SUM(E15:N15)</f>
        <v>10800508.850000005</v>
      </c>
      <c r="P15" s="34"/>
      <c r="Q15" s="35"/>
      <c r="R15" s="36"/>
    </row>
    <row r="16" spans="1:20" x14ac:dyDescent="0.2">
      <c r="B16" s="26" t="s">
        <v>35</v>
      </c>
      <c r="C16" s="26"/>
      <c r="D16" s="27" t="s">
        <v>36</v>
      </c>
      <c r="E16" s="28">
        <v>10800508.850000005</v>
      </c>
      <c r="F16" s="28">
        <f t="shared" si="3"/>
        <v>0</v>
      </c>
      <c r="G16" s="28">
        <f t="shared" si="3"/>
        <v>0</v>
      </c>
      <c r="H16" s="28">
        <f t="shared" si="3"/>
        <v>0</v>
      </c>
      <c r="I16" s="28">
        <f t="shared" si="3"/>
        <v>0</v>
      </c>
      <c r="J16" s="29">
        <f t="shared" si="3"/>
        <v>0</v>
      </c>
      <c r="K16" s="29">
        <f t="shared" si="3"/>
        <v>0</v>
      </c>
      <c r="L16" s="29">
        <f t="shared" si="3"/>
        <v>0</v>
      </c>
      <c r="M16" s="29">
        <f t="shared" si="3"/>
        <v>0</v>
      </c>
      <c r="N16" s="29">
        <f t="shared" si="3"/>
        <v>0</v>
      </c>
      <c r="O16" s="29">
        <f>SUM(E16:N16)</f>
        <v>10800508.850000005</v>
      </c>
      <c r="P16" s="34"/>
      <c r="Q16" s="35"/>
      <c r="R16" s="36"/>
    </row>
    <row r="17" spans="2:18" ht="15" x14ac:dyDescent="0.25">
      <c r="B17" s="30" t="s">
        <v>37</v>
      </c>
      <c r="C17" s="31"/>
      <c r="D17" s="30" t="s">
        <v>38</v>
      </c>
      <c r="E17" s="42">
        <v>10800508.850000005</v>
      </c>
      <c r="F17" s="42"/>
      <c r="G17" s="42"/>
      <c r="H17" s="42"/>
      <c r="I17" s="42"/>
      <c r="J17" s="43"/>
      <c r="K17" s="43"/>
      <c r="L17" s="43"/>
      <c r="M17" s="43"/>
      <c r="N17" s="43"/>
      <c r="O17" s="43">
        <f>SUM(E17:N17)</f>
        <v>10800508.850000005</v>
      </c>
      <c r="P17" s="34"/>
      <c r="Q17" s="35"/>
      <c r="R17" s="36"/>
    </row>
    <row r="18" spans="2:18" x14ac:dyDescent="0.2">
      <c r="B18" s="26" t="s">
        <v>39</v>
      </c>
      <c r="C18" s="26" t="s">
        <v>40</v>
      </c>
      <c r="D18" s="27" t="s">
        <v>41</v>
      </c>
      <c r="E18" s="28">
        <v>179770</v>
      </c>
      <c r="F18" s="28">
        <f t="shared" ref="E18:N19" si="4">F19</f>
        <v>0</v>
      </c>
      <c r="G18" s="28">
        <f t="shared" si="4"/>
        <v>0</v>
      </c>
      <c r="H18" s="28">
        <f t="shared" si="4"/>
        <v>0</v>
      </c>
      <c r="I18" s="28">
        <f t="shared" si="4"/>
        <v>0</v>
      </c>
      <c r="J18" s="29">
        <f t="shared" si="4"/>
        <v>0</v>
      </c>
      <c r="K18" s="29">
        <f>K19</f>
        <v>0</v>
      </c>
      <c r="L18" s="29">
        <f t="shared" si="4"/>
        <v>0</v>
      </c>
      <c r="M18" s="29">
        <f t="shared" si="4"/>
        <v>0</v>
      </c>
      <c r="N18" s="29">
        <f t="shared" si="4"/>
        <v>0</v>
      </c>
      <c r="O18" s="29">
        <f>SUM(E18:N18)</f>
        <v>179770</v>
      </c>
      <c r="P18" s="34"/>
      <c r="Q18" s="35"/>
      <c r="R18" s="36"/>
    </row>
    <row r="19" spans="2:18" x14ac:dyDescent="0.2">
      <c r="B19" s="26" t="s">
        <v>42</v>
      </c>
      <c r="C19" s="26" t="s">
        <v>43</v>
      </c>
      <c r="D19" s="27" t="s">
        <v>44</v>
      </c>
      <c r="E19" s="28">
        <v>179770</v>
      </c>
      <c r="F19" s="28">
        <f t="shared" si="4"/>
        <v>0</v>
      </c>
      <c r="G19" s="28">
        <f t="shared" si="4"/>
        <v>0</v>
      </c>
      <c r="H19" s="28">
        <f t="shared" si="4"/>
        <v>0</v>
      </c>
      <c r="I19" s="28">
        <f t="shared" si="4"/>
        <v>0</v>
      </c>
      <c r="J19" s="29">
        <f t="shared" si="4"/>
        <v>0</v>
      </c>
      <c r="K19" s="29">
        <f t="shared" si="4"/>
        <v>0</v>
      </c>
      <c r="L19" s="29">
        <f t="shared" si="4"/>
        <v>0</v>
      </c>
      <c r="M19" s="29">
        <f t="shared" si="4"/>
        <v>0</v>
      </c>
      <c r="N19" s="29">
        <f t="shared" si="4"/>
        <v>0</v>
      </c>
      <c r="O19" s="29">
        <f>SUM(E19:N19)</f>
        <v>179770</v>
      </c>
      <c r="P19" s="34"/>
      <c r="Q19" s="35"/>
      <c r="R19" s="36"/>
    </row>
    <row r="20" spans="2:18" ht="15" x14ac:dyDescent="0.25">
      <c r="B20" s="44" t="s">
        <v>45</v>
      </c>
      <c r="C20" s="31" t="s">
        <v>46</v>
      </c>
      <c r="D20" s="30" t="s">
        <v>47</v>
      </c>
      <c r="E20" s="42">
        <v>179770</v>
      </c>
      <c r="F20" s="42"/>
      <c r="G20" s="42"/>
      <c r="H20" s="42"/>
      <c r="I20" s="42"/>
      <c r="J20" s="43"/>
      <c r="K20" s="43"/>
      <c r="L20" s="43"/>
      <c r="M20" s="43"/>
      <c r="N20" s="43">
        <v>0</v>
      </c>
      <c r="O20" s="43">
        <f>SUM(E20:N20)</f>
        <v>179770</v>
      </c>
      <c r="P20" s="34"/>
      <c r="Q20" s="35"/>
      <c r="R20" s="36"/>
    </row>
    <row r="21" spans="2:18" x14ac:dyDescent="0.2">
      <c r="B21" s="26" t="s">
        <v>48</v>
      </c>
      <c r="C21" s="26"/>
      <c r="D21" s="27" t="s">
        <v>49</v>
      </c>
      <c r="E21" s="28">
        <v>0</v>
      </c>
      <c r="F21" s="28">
        <f t="shared" ref="E21:N21" si="5">F22</f>
        <v>0</v>
      </c>
      <c r="G21" s="28">
        <f t="shared" si="5"/>
        <v>0</v>
      </c>
      <c r="H21" s="28">
        <f t="shared" si="5"/>
        <v>0</v>
      </c>
      <c r="I21" s="28">
        <f t="shared" si="5"/>
        <v>0</v>
      </c>
      <c r="J21" s="29">
        <f t="shared" si="5"/>
        <v>0</v>
      </c>
      <c r="K21" s="29">
        <f t="shared" si="5"/>
        <v>0</v>
      </c>
      <c r="L21" s="29">
        <f t="shared" si="5"/>
        <v>0</v>
      </c>
      <c r="M21" s="29">
        <f t="shared" si="5"/>
        <v>0</v>
      </c>
      <c r="N21" s="29">
        <f t="shared" si="5"/>
        <v>0</v>
      </c>
      <c r="O21" s="29">
        <f>SUM(E21:N21)</f>
        <v>0</v>
      </c>
      <c r="P21" s="34"/>
      <c r="Q21" s="35"/>
    </row>
    <row r="22" spans="2:18" ht="15" x14ac:dyDescent="0.25">
      <c r="B22" s="44" t="s">
        <v>50</v>
      </c>
      <c r="C22" s="31"/>
      <c r="D22" s="30" t="s">
        <v>51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f>SUM(E22:N22)</f>
        <v>0</v>
      </c>
    </row>
    <row r="24" spans="2:18" x14ac:dyDescent="0.2"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8" x14ac:dyDescent="0.2"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2:18" x14ac:dyDescent="0.2">
      <c r="M26" s="34"/>
    </row>
  </sheetData>
  <mergeCells count="5">
    <mergeCell ref="C1:Q1"/>
    <mergeCell ref="B2:O2"/>
    <mergeCell ref="B3:O3"/>
    <mergeCell ref="B4:O4"/>
    <mergeCell ref="C5:Q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60B8-40DB-4823-A485-2CEA27DCFE81}">
  <sheetPr>
    <pageSetUpPr fitToPage="1"/>
  </sheetPr>
  <dimension ref="A1:Q65"/>
  <sheetViews>
    <sheetView showGridLines="0" view="pageBreakPreview" topLeftCell="B1" zoomScaleNormal="100" zoomScaleSheetLayoutView="100" workbookViewId="0">
      <selection activeCell="D10" sqref="D10"/>
    </sheetView>
  </sheetViews>
  <sheetFormatPr baseColWidth="10" defaultRowHeight="15" x14ac:dyDescent="0.25"/>
  <cols>
    <col min="1" max="1" width="8.140625" hidden="1" customWidth="1"/>
    <col min="2" max="2" width="2" customWidth="1"/>
    <col min="3" max="3" width="9.140625" style="48" bestFit="1" customWidth="1"/>
    <col min="4" max="4" width="116.85546875" bestFit="1" customWidth="1"/>
    <col min="5" max="5" width="21.85546875" customWidth="1"/>
    <col min="6" max="6" width="22.42578125" style="49" customWidth="1"/>
    <col min="7" max="7" width="2.28515625" customWidth="1"/>
  </cols>
  <sheetData>
    <row r="1" spans="1:6" ht="16.5" customHeight="1" x14ac:dyDescent="0.25">
      <c r="C1" s="46"/>
      <c r="D1" s="46"/>
      <c r="E1" s="46"/>
      <c r="F1" s="46"/>
    </row>
    <row r="2" spans="1:6" ht="15.75" x14ac:dyDescent="0.25">
      <c r="A2" s="47" t="s">
        <v>0</v>
      </c>
      <c r="B2" s="47"/>
      <c r="C2" s="47"/>
      <c r="D2" s="47"/>
      <c r="E2" s="47"/>
      <c r="F2" s="47"/>
    </row>
    <row r="3" spans="1:6" ht="15.75" x14ac:dyDescent="0.25">
      <c r="A3" s="47" t="s">
        <v>52</v>
      </c>
      <c r="B3" s="47"/>
      <c r="C3" s="47"/>
      <c r="D3" s="47"/>
      <c r="E3" s="47"/>
      <c r="F3" s="47"/>
    </row>
    <row r="4" spans="1:6" ht="15.75" x14ac:dyDescent="0.25">
      <c r="A4" s="47" t="s">
        <v>53</v>
      </c>
      <c r="B4" s="47"/>
      <c r="C4" s="47"/>
      <c r="D4" s="47"/>
      <c r="E4" s="47"/>
      <c r="F4" s="47"/>
    </row>
    <row r="6" spans="1:6" ht="76.5" customHeight="1" x14ac:dyDescent="0.25">
      <c r="A6" s="50" t="s">
        <v>4</v>
      </c>
      <c r="B6" s="51"/>
      <c r="C6" s="50" t="s">
        <v>4</v>
      </c>
      <c r="D6" s="50" t="s">
        <v>5</v>
      </c>
      <c r="E6" s="52" t="s">
        <v>54</v>
      </c>
      <c r="F6" s="52" t="s">
        <v>55</v>
      </c>
    </row>
    <row r="7" spans="1:6" ht="15.75" x14ac:dyDescent="0.25">
      <c r="A7" s="53" t="s">
        <v>56</v>
      </c>
      <c r="B7" s="54"/>
      <c r="C7" s="55">
        <v>0</v>
      </c>
      <c r="D7" s="56" t="s">
        <v>57</v>
      </c>
      <c r="E7" s="57">
        <v>205671454.82999995</v>
      </c>
      <c r="F7" s="57">
        <f>SUM(E7:E7)</f>
        <v>205671454.82999995</v>
      </c>
    </row>
    <row r="8" spans="1:6" ht="15.75" x14ac:dyDescent="0.25">
      <c r="A8" s="58" t="s">
        <v>58</v>
      </c>
      <c r="B8" s="54"/>
      <c r="C8" s="59">
        <v>0.01</v>
      </c>
      <c r="D8" s="59" t="s">
        <v>59</v>
      </c>
      <c r="E8" s="60">
        <v>98653032.549999982</v>
      </c>
      <c r="F8" s="61">
        <f>SUM(E8:E8)</f>
        <v>98653032.549999982</v>
      </c>
    </row>
    <row r="9" spans="1:6" x14ac:dyDescent="0.25">
      <c r="A9" s="62" t="s">
        <v>60</v>
      </c>
      <c r="B9" s="63"/>
      <c r="C9" s="64" t="s">
        <v>61</v>
      </c>
      <c r="D9" s="65" t="s">
        <v>62</v>
      </c>
      <c r="E9" s="66">
        <v>98653032.549999982</v>
      </c>
      <c r="F9" s="66">
        <f>SUM(E9:E9)</f>
        <v>98653032.549999982</v>
      </c>
    </row>
    <row r="10" spans="1:6" ht="15.75" x14ac:dyDescent="0.25">
      <c r="A10" s="53" t="s">
        <v>63</v>
      </c>
      <c r="B10" s="54"/>
      <c r="C10" s="67">
        <v>0.02</v>
      </c>
      <c r="D10" s="68" t="s">
        <v>64</v>
      </c>
      <c r="E10" s="61">
        <v>5698649.5499999989</v>
      </c>
      <c r="F10" s="61">
        <f>SUM(E10:E10)</f>
        <v>5698649.5499999989</v>
      </c>
    </row>
    <row r="11" spans="1:6" x14ac:dyDescent="0.25">
      <c r="A11" s="69" t="s">
        <v>65</v>
      </c>
      <c r="B11" s="63"/>
      <c r="C11" s="64" t="s">
        <v>66</v>
      </c>
      <c r="D11" s="65" t="s">
        <v>67</v>
      </c>
      <c r="E11" s="66">
        <v>4834172.8099999987</v>
      </c>
      <c r="F11" s="66">
        <f>SUM(E11:E11)</f>
        <v>4834172.8099999987</v>
      </c>
    </row>
    <row r="12" spans="1:6" x14ac:dyDescent="0.25">
      <c r="A12" s="69" t="s">
        <v>68</v>
      </c>
      <c r="B12" s="63"/>
      <c r="C12" s="64" t="s">
        <v>69</v>
      </c>
      <c r="D12" s="65" t="s">
        <v>70</v>
      </c>
      <c r="E12" s="66">
        <v>864476.74000000022</v>
      </c>
      <c r="F12" s="66">
        <f>SUM(E12:E12)</f>
        <v>864476.74000000022</v>
      </c>
    </row>
    <row r="13" spans="1:6" ht="15.75" x14ac:dyDescent="0.25">
      <c r="A13" s="70" t="s">
        <v>71</v>
      </c>
      <c r="B13" s="54"/>
      <c r="C13" s="67">
        <v>0.03</v>
      </c>
      <c r="D13" s="68" t="s">
        <v>72</v>
      </c>
      <c r="E13" s="61">
        <v>46660754.519999981</v>
      </c>
      <c r="F13" s="61">
        <f>SUM(E13:E13)</f>
        <v>46660754.519999981</v>
      </c>
    </row>
    <row r="14" spans="1:6" x14ac:dyDescent="0.25">
      <c r="A14" s="69" t="s">
        <v>73</v>
      </c>
      <c r="B14" s="63"/>
      <c r="C14" s="64" t="s">
        <v>74</v>
      </c>
      <c r="D14" s="65" t="s">
        <v>75</v>
      </c>
      <c r="E14" s="66">
        <v>35861441.859999999</v>
      </c>
      <c r="F14" s="66">
        <f>SUM(E14:E14)</f>
        <v>35861441.859999999</v>
      </c>
    </row>
    <row r="15" spans="1:6" x14ac:dyDescent="0.25">
      <c r="A15" s="69" t="s">
        <v>76</v>
      </c>
      <c r="B15" s="63"/>
      <c r="C15" s="64" t="s">
        <v>77</v>
      </c>
      <c r="D15" s="65" t="s">
        <v>78</v>
      </c>
      <c r="E15" s="66">
        <v>8572754.2699999996</v>
      </c>
      <c r="F15" s="66">
        <f>SUM(E15:E15)</f>
        <v>8572754.2699999996</v>
      </c>
    </row>
    <row r="16" spans="1:6" x14ac:dyDescent="0.25">
      <c r="A16" s="69" t="s">
        <v>79</v>
      </c>
      <c r="B16" s="63"/>
      <c r="C16" s="64" t="s">
        <v>80</v>
      </c>
      <c r="D16" s="65" t="s">
        <v>81</v>
      </c>
      <c r="E16" s="66">
        <v>160441.53999999998</v>
      </c>
      <c r="F16" s="66">
        <f>SUM(E16:E16)</f>
        <v>160441.53999999998</v>
      </c>
    </row>
    <row r="17" spans="1:6" x14ac:dyDescent="0.25">
      <c r="A17" s="69" t="s">
        <v>82</v>
      </c>
      <c r="B17" s="63"/>
      <c r="C17" s="64" t="s">
        <v>83</v>
      </c>
      <c r="D17" s="65" t="s">
        <v>84</v>
      </c>
      <c r="E17" s="66">
        <v>97168.479999989271</v>
      </c>
      <c r="F17" s="66">
        <f>SUM(E17:E17)</f>
        <v>97168.479999989271</v>
      </c>
    </row>
    <row r="18" spans="1:6" x14ac:dyDescent="0.25">
      <c r="A18" s="69" t="s">
        <v>85</v>
      </c>
      <c r="B18" s="63"/>
      <c r="C18" s="64" t="s">
        <v>86</v>
      </c>
      <c r="D18" s="65" t="s">
        <v>87</v>
      </c>
      <c r="E18" s="66">
        <v>1968948.3699999999</v>
      </c>
      <c r="F18" s="66">
        <f>SUM(E18:E18)</f>
        <v>1968948.3699999999</v>
      </c>
    </row>
    <row r="19" spans="1:6" ht="15.75" x14ac:dyDescent="0.25">
      <c r="A19" s="70" t="s">
        <v>88</v>
      </c>
      <c r="B19" s="54"/>
      <c r="C19" s="67">
        <v>0.04</v>
      </c>
      <c r="D19" s="68" t="s">
        <v>89</v>
      </c>
      <c r="E19" s="61">
        <v>28476752.679999992</v>
      </c>
      <c r="F19" s="61">
        <f>SUM(E19:E19)</f>
        <v>28476752.679999992</v>
      </c>
    </row>
    <row r="20" spans="1:6" x14ac:dyDescent="0.25">
      <c r="A20" s="69" t="s">
        <v>90</v>
      </c>
      <c r="B20" s="63"/>
      <c r="C20" s="64" t="s">
        <v>91</v>
      </c>
      <c r="D20" s="65" t="s">
        <v>92</v>
      </c>
      <c r="E20" s="66">
        <v>17258640.649999999</v>
      </c>
      <c r="F20" s="66">
        <f>SUM(E20:E20)</f>
        <v>17258640.649999999</v>
      </c>
    </row>
    <row r="21" spans="1:6" x14ac:dyDescent="0.25">
      <c r="A21" s="69" t="s">
        <v>93</v>
      </c>
      <c r="B21" s="63"/>
      <c r="C21" s="64" t="s">
        <v>94</v>
      </c>
      <c r="D21" s="65" t="s">
        <v>95</v>
      </c>
      <c r="E21" s="66">
        <v>747874.88</v>
      </c>
      <c r="F21" s="66">
        <f>SUM(E21:E21)</f>
        <v>747874.88</v>
      </c>
    </row>
    <row r="22" spans="1:6" x14ac:dyDescent="0.25">
      <c r="A22" s="69" t="s">
        <v>96</v>
      </c>
      <c r="B22" s="63"/>
      <c r="C22" s="64" t="s">
        <v>97</v>
      </c>
      <c r="D22" s="65" t="s">
        <v>98</v>
      </c>
      <c r="E22" s="66">
        <v>2243623.4899999988</v>
      </c>
      <c r="F22" s="66">
        <f>SUM(E22:E22)</f>
        <v>2243623.4899999988</v>
      </c>
    </row>
    <row r="23" spans="1:6" x14ac:dyDescent="0.25">
      <c r="A23" s="69" t="s">
        <v>99</v>
      </c>
      <c r="B23" s="63"/>
      <c r="C23" s="64" t="s">
        <v>100</v>
      </c>
      <c r="D23" s="65" t="s">
        <v>101</v>
      </c>
      <c r="E23" s="66">
        <v>7478742.7799999975</v>
      </c>
      <c r="F23" s="66">
        <f>SUM(E23:E23)</f>
        <v>7478742.7799999975</v>
      </c>
    </row>
    <row r="24" spans="1:6" x14ac:dyDescent="0.25">
      <c r="A24" s="69" t="s">
        <v>102</v>
      </c>
      <c r="B24" s="63"/>
      <c r="C24" s="64" t="s">
        <v>103</v>
      </c>
      <c r="D24" s="65" t="s">
        <v>104</v>
      </c>
      <c r="E24" s="66">
        <v>747870.88</v>
      </c>
      <c r="F24" s="66">
        <f>SUM(E24:E24)</f>
        <v>747870.88</v>
      </c>
    </row>
    <row r="25" spans="1:6" ht="15.75" x14ac:dyDescent="0.25">
      <c r="A25" s="70" t="s">
        <v>105</v>
      </c>
      <c r="B25" s="54"/>
      <c r="C25" s="67">
        <v>0.05</v>
      </c>
      <c r="D25" s="68" t="s">
        <v>106</v>
      </c>
      <c r="E25" s="61">
        <v>26182265.530000001</v>
      </c>
      <c r="F25" s="61">
        <f>SUM(E25:E25)</f>
        <v>26182265.530000001</v>
      </c>
    </row>
    <row r="26" spans="1:6" x14ac:dyDescent="0.25">
      <c r="A26" s="69" t="s">
        <v>107</v>
      </c>
      <c r="B26" s="63"/>
      <c r="C26" s="64" t="s">
        <v>108</v>
      </c>
      <c r="D26" s="65" t="s">
        <v>109</v>
      </c>
      <c r="E26" s="66">
        <v>13146737.75</v>
      </c>
      <c r="F26" s="66">
        <f>SUM(E26:E26)</f>
        <v>13146737.75</v>
      </c>
    </row>
    <row r="27" spans="1:6" x14ac:dyDescent="0.25">
      <c r="A27" s="69" t="s">
        <v>110</v>
      </c>
      <c r="B27" s="63"/>
      <c r="C27" s="64" t="s">
        <v>111</v>
      </c>
      <c r="D27" s="65" t="s">
        <v>112</v>
      </c>
      <c r="E27" s="66">
        <v>6458711.2999999998</v>
      </c>
      <c r="F27" s="66">
        <f>SUM(E27:E27)</f>
        <v>6458711.2999999998</v>
      </c>
    </row>
    <row r="28" spans="1:6" x14ac:dyDescent="0.25">
      <c r="A28" s="69" t="s">
        <v>113</v>
      </c>
      <c r="B28" s="63"/>
      <c r="C28" s="64" t="s">
        <v>114</v>
      </c>
      <c r="D28" s="65" t="s">
        <v>115</v>
      </c>
      <c r="E28" s="66">
        <v>2243625.4899999984</v>
      </c>
      <c r="F28" s="66">
        <f>SUM(E28:E28)</f>
        <v>2243625.4899999984</v>
      </c>
    </row>
    <row r="29" spans="1:6" x14ac:dyDescent="0.25">
      <c r="A29" s="69" t="s">
        <v>116</v>
      </c>
      <c r="B29" s="63"/>
      <c r="C29" s="64" t="s">
        <v>117</v>
      </c>
      <c r="D29" s="65" t="s">
        <v>118</v>
      </c>
      <c r="E29" s="66">
        <v>4333190.9900000012</v>
      </c>
      <c r="F29" s="66">
        <f>SUM(E29:E29)</f>
        <v>4333190.9900000012</v>
      </c>
    </row>
    <row r="30" spans="1:6" ht="15.75" x14ac:dyDescent="0.25">
      <c r="A30" s="70" t="s">
        <v>119</v>
      </c>
      <c r="B30" s="54"/>
      <c r="C30" s="55">
        <v>1</v>
      </c>
      <c r="D30" s="56" t="s">
        <v>120</v>
      </c>
      <c r="E30" s="57">
        <v>99805757.340000004</v>
      </c>
      <c r="F30" s="57">
        <f>SUM(E30:E30)</f>
        <v>99805757.340000004</v>
      </c>
    </row>
    <row r="31" spans="1:6" ht="15.75" x14ac:dyDescent="0.25">
      <c r="A31" s="70" t="s">
        <v>121</v>
      </c>
      <c r="B31" s="54"/>
      <c r="C31" s="67">
        <v>1.01</v>
      </c>
      <c r="D31" s="68" t="s">
        <v>122</v>
      </c>
      <c r="E31" s="61">
        <v>65196393.379999995</v>
      </c>
      <c r="F31" s="61">
        <f>SUM(E31:E31)</f>
        <v>65196393.379999995</v>
      </c>
    </row>
    <row r="32" spans="1:6" x14ac:dyDescent="0.25">
      <c r="A32" s="69" t="s">
        <v>123</v>
      </c>
      <c r="B32" s="63"/>
      <c r="C32" s="64" t="s">
        <v>124</v>
      </c>
      <c r="D32" s="65" t="s">
        <v>125</v>
      </c>
      <c r="E32" s="66">
        <v>22358999.68</v>
      </c>
      <c r="F32" s="66">
        <f>SUM(E32:E32)</f>
        <v>22358999.68</v>
      </c>
    </row>
    <row r="33" spans="1:6" x14ac:dyDescent="0.25">
      <c r="A33" s="69" t="s">
        <v>126</v>
      </c>
      <c r="B33" s="63"/>
      <c r="C33" s="64" t="s">
        <v>127</v>
      </c>
      <c r="D33" s="65" t="s">
        <v>128</v>
      </c>
      <c r="E33" s="66">
        <v>197312.07</v>
      </c>
      <c r="F33" s="66">
        <f>SUM(E33:E33)</f>
        <v>197312.07</v>
      </c>
    </row>
    <row r="34" spans="1:6" x14ac:dyDescent="0.25">
      <c r="A34" s="69" t="s">
        <v>129</v>
      </c>
      <c r="B34" s="63"/>
      <c r="C34" s="64" t="s">
        <v>130</v>
      </c>
      <c r="D34" s="65" t="s">
        <v>131</v>
      </c>
      <c r="E34" s="66">
        <v>24781501.07</v>
      </c>
      <c r="F34" s="66">
        <f>SUM(E34:E34)</f>
        <v>24781501.07</v>
      </c>
    </row>
    <row r="35" spans="1:6" x14ac:dyDescent="0.25">
      <c r="A35" s="69" t="s">
        <v>132</v>
      </c>
      <c r="B35" s="63"/>
      <c r="C35" s="64" t="s">
        <v>133</v>
      </c>
      <c r="D35" s="65" t="s">
        <v>134</v>
      </c>
      <c r="E35" s="66">
        <v>17858580.559999995</v>
      </c>
      <c r="F35" s="66">
        <f>SUM(E35:E35)</f>
        <v>17858580.559999995</v>
      </c>
    </row>
    <row r="36" spans="1:6" ht="15.75" x14ac:dyDescent="0.25">
      <c r="A36" s="70" t="s">
        <v>135</v>
      </c>
      <c r="B36" s="54"/>
      <c r="C36" s="67">
        <v>1.02</v>
      </c>
      <c r="D36" s="68" t="s">
        <v>136</v>
      </c>
      <c r="E36" s="61">
        <v>11807286.440000001</v>
      </c>
      <c r="F36" s="61">
        <f>SUM(E36:E36)</f>
        <v>11807286.440000001</v>
      </c>
    </row>
    <row r="37" spans="1:6" x14ac:dyDescent="0.25">
      <c r="A37" s="69" t="s">
        <v>137</v>
      </c>
      <c r="B37" s="63"/>
      <c r="C37" s="64" t="s">
        <v>138</v>
      </c>
      <c r="D37" s="65" t="s">
        <v>139</v>
      </c>
      <c r="E37" s="66">
        <v>1968239</v>
      </c>
      <c r="F37" s="66">
        <f>SUM(E37:E37)</f>
        <v>1968239</v>
      </c>
    </row>
    <row r="38" spans="1:6" x14ac:dyDescent="0.25">
      <c r="A38" s="69" t="s">
        <v>140</v>
      </c>
      <c r="B38" s="63"/>
      <c r="C38" s="64" t="s">
        <v>141</v>
      </c>
      <c r="D38" s="65" t="s">
        <v>142</v>
      </c>
      <c r="E38" s="66">
        <v>2202430</v>
      </c>
      <c r="F38" s="66">
        <f>SUM(E38:E38)</f>
        <v>2202430</v>
      </c>
    </row>
    <row r="39" spans="1:6" x14ac:dyDescent="0.25">
      <c r="A39" s="69" t="s">
        <v>143</v>
      </c>
      <c r="B39" s="63"/>
      <c r="C39" s="64" t="s">
        <v>144</v>
      </c>
      <c r="D39" s="65" t="s">
        <v>145</v>
      </c>
      <c r="E39" s="66">
        <v>7636617.4400000023</v>
      </c>
      <c r="F39" s="66">
        <f>SUM(E39:E39)</f>
        <v>7636617.4400000023</v>
      </c>
    </row>
    <row r="40" spans="1:6" ht="15.75" x14ac:dyDescent="0.25">
      <c r="A40" s="70" t="s">
        <v>146</v>
      </c>
      <c r="B40" s="54"/>
      <c r="C40" s="67">
        <v>1.03</v>
      </c>
      <c r="D40" s="68" t="s">
        <v>147</v>
      </c>
      <c r="E40" s="61">
        <v>-60054.600000000006</v>
      </c>
      <c r="F40" s="61">
        <f>SUM(E40:E40)</f>
        <v>-60054.600000000006</v>
      </c>
    </row>
    <row r="41" spans="1:6" x14ac:dyDescent="0.25">
      <c r="A41" s="69" t="s">
        <v>148</v>
      </c>
      <c r="B41" s="63"/>
      <c r="C41" s="64" t="s">
        <v>149</v>
      </c>
      <c r="D41" s="65" t="s">
        <v>150</v>
      </c>
      <c r="E41" s="66">
        <v>-60054.600000000006</v>
      </c>
      <c r="F41" s="66">
        <f>SUM(E41:E41)</f>
        <v>-60054.600000000006</v>
      </c>
    </row>
    <row r="42" spans="1:6" ht="15.75" x14ac:dyDescent="0.25">
      <c r="A42" s="70" t="s">
        <v>151</v>
      </c>
      <c r="B42" s="54"/>
      <c r="C42" s="67">
        <v>1.04</v>
      </c>
      <c r="D42" s="68" t="s">
        <v>152</v>
      </c>
      <c r="E42" s="61">
        <v>12001885.399999999</v>
      </c>
      <c r="F42" s="61">
        <f>SUM(E42:E42)</f>
        <v>12001885.399999999</v>
      </c>
    </row>
    <row r="43" spans="1:6" x14ac:dyDescent="0.25">
      <c r="A43" s="69" t="s">
        <v>153</v>
      </c>
      <c r="B43" s="63"/>
      <c r="C43" s="64" t="s">
        <v>154</v>
      </c>
      <c r="D43" s="65" t="s">
        <v>155</v>
      </c>
      <c r="E43" s="66">
        <v>413135.91999999993</v>
      </c>
      <c r="F43" s="66">
        <f>SUM(E43:E43)</f>
        <v>413135.91999999993</v>
      </c>
    </row>
    <row r="44" spans="1:6" x14ac:dyDescent="0.25">
      <c r="A44" s="69" t="s">
        <v>156</v>
      </c>
      <c r="B44" s="63"/>
      <c r="C44" s="64" t="s">
        <v>157</v>
      </c>
      <c r="D44" s="65" t="s">
        <v>158</v>
      </c>
      <c r="E44" s="66">
        <v>11554849.479999999</v>
      </c>
      <c r="F44" s="66">
        <f>SUM(E44:E44)</f>
        <v>11554849.479999999</v>
      </c>
    </row>
    <row r="45" spans="1:6" x14ac:dyDescent="0.25">
      <c r="A45" s="69" t="s">
        <v>159</v>
      </c>
      <c r="B45" s="63"/>
      <c r="C45" s="64" t="s">
        <v>160</v>
      </c>
      <c r="D45" s="65" t="s">
        <v>161</v>
      </c>
      <c r="E45" s="66">
        <v>33900</v>
      </c>
      <c r="F45" s="66">
        <f>SUM(E45:E45)</f>
        <v>33900</v>
      </c>
    </row>
    <row r="46" spans="1:6" ht="15.75" x14ac:dyDescent="0.25">
      <c r="A46" s="70" t="s">
        <v>162</v>
      </c>
      <c r="B46" s="54"/>
      <c r="C46" s="67">
        <v>1.05</v>
      </c>
      <c r="D46" s="68" t="s">
        <v>163</v>
      </c>
      <c r="E46" s="61">
        <v>-83300</v>
      </c>
      <c r="F46" s="61">
        <f>SUM(E46:E46)</f>
        <v>-83300</v>
      </c>
    </row>
    <row r="47" spans="1:6" x14ac:dyDescent="0.25">
      <c r="A47" s="69" t="s">
        <v>164</v>
      </c>
      <c r="B47" s="63"/>
      <c r="C47" s="64" t="s">
        <v>165</v>
      </c>
      <c r="D47" s="65" t="s">
        <v>166</v>
      </c>
      <c r="E47" s="66">
        <v>-83300</v>
      </c>
      <c r="F47" s="66">
        <f>SUM(E47:E47)</f>
        <v>-83300</v>
      </c>
    </row>
    <row r="48" spans="1:6" ht="15.75" x14ac:dyDescent="0.25">
      <c r="A48" s="70" t="s">
        <v>167</v>
      </c>
      <c r="B48" s="54"/>
      <c r="C48" s="67">
        <v>1.06</v>
      </c>
      <c r="D48" s="68" t="s">
        <v>168</v>
      </c>
      <c r="E48" s="61">
        <v>8105130</v>
      </c>
      <c r="F48" s="66">
        <f>SUM(E48:E48)</f>
        <v>8105130</v>
      </c>
    </row>
    <row r="49" spans="1:6" x14ac:dyDescent="0.25">
      <c r="A49" s="69" t="s">
        <v>169</v>
      </c>
      <c r="B49" s="63"/>
      <c r="C49" s="64" t="s">
        <v>170</v>
      </c>
      <c r="D49" s="65" t="s">
        <v>171</v>
      </c>
      <c r="E49" s="66">
        <v>8105130</v>
      </c>
      <c r="F49" s="66">
        <f>SUM(E49:E49)</f>
        <v>8105130</v>
      </c>
    </row>
    <row r="50" spans="1:6" ht="15.75" x14ac:dyDescent="0.25">
      <c r="A50" s="70" t="s">
        <v>172</v>
      </c>
      <c r="B50" s="54"/>
      <c r="C50" s="67">
        <v>1.07</v>
      </c>
      <c r="D50" s="68" t="s">
        <v>173</v>
      </c>
      <c r="E50" s="61">
        <v>1028160</v>
      </c>
      <c r="F50" s="66">
        <f>SUM(E50:E50)</f>
        <v>1028160</v>
      </c>
    </row>
    <row r="51" spans="1:6" x14ac:dyDescent="0.25">
      <c r="A51" s="69" t="s">
        <v>174</v>
      </c>
      <c r="B51" s="63"/>
      <c r="C51" s="64" t="s">
        <v>175</v>
      </c>
      <c r="D51" s="65" t="s">
        <v>176</v>
      </c>
      <c r="E51" s="66">
        <v>1028160</v>
      </c>
      <c r="F51" s="66">
        <f>SUM(E51:E51)</f>
        <v>1028160</v>
      </c>
    </row>
    <row r="52" spans="1:6" ht="15.75" x14ac:dyDescent="0.25">
      <c r="A52" s="70" t="s">
        <v>177</v>
      </c>
      <c r="B52" s="54"/>
      <c r="C52" s="67">
        <v>1.08</v>
      </c>
      <c r="D52" s="68" t="s">
        <v>178</v>
      </c>
      <c r="E52" s="61">
        <v>1810256.72</v>
      </c>
      <c r="F52" s="61">
        <f>SUM(F53:F55)</f>
        <v>1810256.72</v>
      </c>
    </row>
    <row r="53" spans="1:6" x14ac:dyDescent="0.25">
      <c r="A53" s="69" t="s">
        <v>179</v>
      </c>
      <c r="B53" s="63"/>
      <c r="C53" s="64" t="s">
        <v>180</v>
      </c>
      <c r="D53" s="65" t="s">
        <v>181</v>
      </c>
      <c r="E53" s="66">
        <v>28000</v>
      </c>
      <c r="F53" s="66">
        <f>SUM(E53:E53)</f>
        <v>28000</v>
      </c>
    </row>
    <row r="54" spans="1:6" x14ac:dyDescent="0.25">
      <c r="A54" s="69" t="s">
        <v>182</v>
      </c>
      <c r="B54" s="63"/>
      <c r="C54" s="64" t="s">
        <v>183</v>
      </c>
      <c r="D54" s="65" t="s">
        <v>184</v>
      </c>
      <c r="E54" s="66">
        <v>200256.72</v>
      </c>
      <c r="F54" s="66">
        <f>SUM(E54:E54)</f>
        <v>200256.72</v>
      </c>
    </row>
    <row r="55" spans="1:6" x14ac:dyDescent="0.25">
      <c r="A55" s="69" t="s">
        <v>185</v>
      </c>
      <c r="B55" s="63"/>
      <c r="C55" s="64" t="s">
        <v>186</v>
      </c>
      <c r="D55" s="65" t="s">
        <v>187</v>
      </c>
      <c r="E55" s="66">
        <v>1582000</v>
      </c>
      <c r="F55" s="66">
        <f>SUM(E55:E55)</f>
        <v>1582000</v>
      </c>
    </row>
    <row r="56" spans="1:6" ht="15.75" x14ac:dyDescent="0.25">
      <c r="A56" s="70" t="s">
        <v>188</v>
      </c>
      <c r="B56" s="54"/>
      <c r="C56" s="55">
        <v>2</v>
      </c>
      <c r="D56" s="56" t="s">
        <v>189</v>
      </c>
      <c r="E56" s="57">
        <v>360101.85</v>
      </c>
      <c r="F56" s="57">
        <f>SUM(E56:E56)</f>
        <v>360101.85</v>
      </c>
    </row>
    <row r="57" spans="1:6" ht="15.75" x14ac:dyDescent="0.25">
      <c r="A57" s="70" t="s">
        <v>190</v>
      </c>
      <c r="B57" s="54"/>
      <c r="C57" s="67">
        <v>2.0099999999999998</v>
      </c>
      <c r="D57" s="68" t="s">
        <v>191</v>
      </c>
      <c r="E57" s="61">
        <v>77438</v>
      </c>
      <c r="F57" s="61">
        <f>SUM(E57:E57)</f>
        <v>77438</v>
      </c>
    </row>
    <row r="58" spans="1:6" x14ac:dyDescent="0.25">
      <c r="A58" s="69" t="s">
        <v>192</v>
      </c>
      <c r="B58" s="63"/>
      <c r="C58" s="64" t="s">
        <v>193</v>
      </c>
      <c r="D58" s="65" t="s">
        <v>194</v>
      </c>
      <c r="E58" s="66">
        <v>77438</v>
      </c>
      <c r="F58" s="66">
        <f>SUM(E58:E58)</f>
        <v>77438</v>
      </c>
    </row>
    <row r="59" spans="1:6" ht="15.75" x14ac:dyDescent="0.25">
      <c r="A59" s="68" t="s">
        <v>195</v>
      </c>
      <c r="B59" s="54"/>
      <c r="C59" s="67">
        <v>2.99</v>
      </c>
      <c r="D59" s="68" t="s">
        <v>196</v>
      </c>
      <c r="E59" s="61">
        <v>282663.84999999998</v>
      </c>
      <c r="F59" s="61">
        <f>SUM(E59:E59)</f>
        <v>282663.84999999998</v>
      </c>
    </row>
    <row r="60" spans="1:6" x14ac:dyDescent="0.25">
      <c r="A60" s="65" t="s">
        <v>197</v>
      </c>
      <c r="B60" s="63"/>
      <c r="C60" s="64" t="s">
        <v>198</v>
      </c>
      <c r="D60" s="65" t="s">
        <v>199</v>
      </c>
      <c r="E60" s="66">
        <v>282663.84999999998</v>
      </c>
      <c r="F60" s="66">
        <f>SUM(E60:E60)</f>
        <v>282663.84999999998</v>
      </c>
    </row>
    <row r="61" spans="1:6" ht="15.75" x14ac:dyDescent="0.25">
      <c r="A61" s="68" t="s">
        <v>200</v>
      </c>
      <c r="B61" s="54"/>
      <c r="C61" s="55">
        <v>6</v>
      </c>
      <c r="D61" s="56" t="s">
        <v>201</v>
      </c>
      <c r="E61" s="57">
        <v>6922106.9299999997</v>
      </c>
      <c r="F61" s="57">
        <f>SUM(E61:E61)</f>
        <v>6922106.9299999997</v>
      </c>
    </row>
    <row r="62" spans="1:6" ht="15.75" x14ac:dyDescent="0.25">
      <c r="A62" s="68" t="s">
        <v>202</v>
      </c>
      <c r="B62" s="54"/>
      <c r="C62" s="67">
        <v>6.03</v>
      </c>
      <c r="D62" s="68" t="s">
        <v>203</v>
      </c>
      <c r="E62" s="61">
        <v>6922106.9299999997</v>
      </c>
      <c r="F62" s="61">
        <f>SUM(E62:E62)</f>
        <v>6922106.9299999997</v>
      </c>
    </row>
    <row r="63" spans="1:6" x14ac:dyDescent="0.25">
      <c r="A63" s="65" t="s">
        <v>204</v>
      </c>
      <c r="B63" s="63"/>
      <c r="C63" s="64" t="s">
        <v>205</v>
      </c>
      <c r="D63" s="65" t="s">
        <v>206</v>
      </c>
      <c r="E63" s="66">
        <v>3267948.0300000003</v>
      </c>
      <c r="F63" s="66">
        <f>SUM(E63:E63)</f>
        <v>3267948.0300000003</v>
      </c>
    </row>
    <row r="64" spans="1:6" x14ac:dyDescent="0.25">
      <c r="A64" s="65" t="s">
        <v>207</v>
      </c>
      <c r="B64" s="63"/>
      <c r="C64" s="64" t="s">
        <v>208</v>
      </c>
      <c r="D64" s="65" t="s">
        <v>209</v>
      </c>
      <c r="E64" s="66">
        <v>3654158.9</v>
      </c>
      <c r="F64" s="66">
        <f>SUM(E64:E64)</f>
        <v>3654158.9</v>
      </c>
    </row>
    <row r="65" spans="1:6" ht="15.75" x14ac:dyDescent="0.25">
      <c r="A65" s="65"/>
      <c r="B65" s="54"/>
      <c r="C65" s="71"/>
      <c r="D65" s="56" t="s">
        <v>210</v>
      </c>
      <c r="E65" s="72">
        <v>312759420.94999993</v>
      </c>
      <c r="F65" s="57">
        <f>SUM(E65:E65)</f>
        <v>312759420.94999993</v>
      </c>
    </row>
  </sheetData>
  <mergeCells count="4">
    <mergeCell ref="C1:F1"/>
    <mergeCell ref="A2:F2"/>
    <mergeCell ref="A3:F3"/>
    <mergeCell ref="A4:F4"/>
  </mergeCells>
  <printOptions horizontalCentered="1"/>
  <pageMargins left="0" right="0" top="0" bottom="0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2023-04-11T21:45:40Z</cp:lastPrinted>
  <dcterms:created xsi:type="dcterms:W3CDTF">2023-04-11T21:41:25Z</dcterms:created>
  <dcterms:modified xsi:type="dcterms:W3CDTF">2023-04-11T21:45:47Z</dcterms:modified>
</cp:coreProperties>
</file>