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3\Conta\04 abril\"/>
    </mc:Choice>
  </mc:AlternateContent>
  <xr:revisionPtr revIDLastSave="0" documentId="13_ncr:1_{688DC108-FA21-4168-9ECD-CCEA2D42B4FD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'ERF1'!$B$1:$G$70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3" l="1"/>
  <c r="G69" i="3"/>
  <c r="G67" i="3"/>
  <c r="G58" i="3"/>
  <c r="G57" i="3"/>
  <c r="G56" i="3"/>
  <c r="G54" i="3"/>
  <c r="G53" i="3"/>
  <c r="G49" i="3"/>
  <c r="G48" i="3"/>
  <c r="G47" i="3"/>
  <c r="G46" i="3"/>
  <c r="G45" i="3"/>
  <c r="G44" i="3"/>
  <c r="G43" i="3"/>
  <c r="G50" i="3"/>
  <c r="G51" i="3"/>
  <c r="G52" i="3"/>
  <c r="G55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20" i="3"/>
  <c r="F58" i="3"/>
  <c r="F57" i="3"/>
  <c r="F56" i="3"/>
  <c r="F54" i="3"/>
  <c r="F53" i="3"/>
  <c r="F49" i="3"/>
  <c r="F48" i="3"/>
  <c r="F47" i="3"/>
  <c r="F46" i="3"/>
  <c r="F45" i="3"/>
  <c r="F44" i="3"/>
  <c r="F43" i="3"/>
  <c r="F41" i="3"/>
  <c r="F39" i="3"/>
  <c r="F37" i="3"/>
  <c r="F36" i="3"/>
  <c r="F30" i="3"/>
  <c r="F29" i="3"/>
  <c r="F28" i="3"/>
  <c r="F25" i="3"/>
  <c r="F24" i="3"/>
  <c r="F22" i="3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D53" i="3" l="1"/>
  <c r="D43" i="3"/>
  <c r="D36" i="3"/>
  <c r="D56" i="3"/>
  <c r="E28" i="3"/>
  <c r="E53" i="3"/>
  <c r="E50" i="3"/>
  <c r="D50" i="3"/>
  <c r="E43" i="3"/>
  <c r="E36" i="3"/>
  <c r="E24" i="3"/>
  <c r="D24" i="3"/>
  <c r="E20" i="3"/>
  <c r="D20" i="3"/>
  <c r="F20" i="3" s="1"/>
  <c r="E17" i="3"/>
  <c r="D17" i="3"/>
  <c r="E41" i="3" l="1"/>
  <c r="E67" i="3"/>
  <c r="D41" i="3"/>
  <c r="D67" i="3"/>
  <c r="F67" i="3" l="1"/>
  <c r="D69" i="3"/>
  <c r="E69" i="3"/>
  <c r="F69" i="3" l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<sst xmlns="http://schemas.openxmlformats.org/spreadsheetml/2006/main" count="69" uniqueCount="65">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</sst>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9" formatCode="#,##0.000000000000"/>
    <numFmt numFmtId="171" formatCode="#,##0.00000000000"/>
    <numFmt numFmtId="172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71" fontId="13" fillId="2" borderId="0" xfId="0" applyNumberFormat="1" applyFont="1" applyFill="1"/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2" fontId="8" fillId="0" borderId="0" xfId="1" applyNumberFormat="1" applyFont="1" applyBorder="1" applyAlignment="1">
      <alignment horizontal="right"/>
    </xf>
    <xf numFmtId="172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E56" sqref="E56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4" width="11.28515625" style="3" customWidth="1"/>
    <col min="5" max="5" width="12" style="3" customWidth="1"/>
    <col min="6" max="7" width="12.2851562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57" t="s">
        <v>1</v>
      </c>
      <c r="C2" s="57"/>
      <c r="D2" s="57"/>
      <c r="E2" s="57"/>
      <c r="G2" s="8">
        <v>1000</v>
      </c>
      <c r="H2" s="52"/>
    </row>
    <row r="3" spans="1:9" ht="15.75" x14ac:dyDescent="0.25">
      <c r="B3" s="57" t="s">
        <v>6</v>
      </c>
      <c r="C3" s="57"/>
      <c r="D3" s="57"/>
      <c r="E3" s="57"/>
      <c r="H3" s="53"/>
    </row>
    <row r="4" spans="1:9" ht="15.75" x14ac:dyDescent="0.25">
      <c r="B4" s="57" t="s">
        <v>64</v>
      </c>
      <c r="C4" s="57"/>
      <c r="D4" s="57"/>
      <c r="E4" s="57"/>
      <c r="F4" s="9">
        <v>1000</v>
      </c>
    </row>
    <row r="5" spans="1:9" s="7" customFormat="1" ht="15.75" x14ac:dyDescent="0.25">
      <c r="B5" s="57" t="s">
        <v>2</v>
      </c>
      <c r="C5" s="57"/>
      <c r="D5" s="57"/>
      <c r="E5" s="57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5"/>
      <c r="D7" s="13">
        <v>45046</v>
      </c>
      <c r="E7" s="13">
        <v>44681</v>
      </c>
      <c r="F7" s="59" t="s">
        <v>60</v>
      </c>
      <c r="G7" s="59" t="s">
        <v>61</v>
      </c>
    </row>
    <row r="8" spans="1:9" ht="6" customHeight="1" x14ac:dyDescent="0.25">
      <c r="D8" s="10"/>
      <c r="E8" s="11"/>
      <c r="F8" s="4"/>
      <c r="G8" s="5"/>
    </row>
    <row r="9" spans="1:9" s="33" customFormat="1" ht="16.5" hidden="1" customHeight="1" x14ac:dyDescent="0.2">
      <c r="A9" s="27"/>
      <c r="B9" s="56" t="s">
        <v>56</v>
      </c>
      <c r="C9" s="56"/>
      <c r="D9" s="49"/>
      <c r="E9" s="49"/>
      <c r="F9" s="30" t="s">
        <v>62</v>
      </c>
      <c r="G9" s="60" t="s">
        <v>63</v>
      </c>
      <c r="H9" s="31"/>
      <c r="I9" s="32"/>
    </row>
    <row r="10" spans="1:9" ht="15.75" x14ac:dyDescent="0.25">
      <c r="B10" s="14" t="s">
        <v>7</v>
      </c>
      <c r="D10" s="20"/>
      <c r="E10" s="20"/>
      <c r="F10" s="20"/>
      <c r="G10" s="61"/>
    </row>
    <row r="11" spans="1:9" ht="15.75" hidden="1" x14ac:dyDescent="0.25">
      <c r="B11" s="16" t="s">
        <v>8</v>
      </c>
      <c r="D11" s="17"/>
      <c r="E11" s="17"/>
      <c r="F11" s="62">
        <f t="shared" ref="F11:F19" si="0">+D11-E11</f>
        <v>0</v>
      </c>
      <c r="G11" s="62"/>
    </row>
    <row r="12" spans="1:9" ht="14.25" hidden="1" customHeight="1" x14ac:dyDescent="0.2">
      <c r="B12" s="18"/>
      <c r="C12" s="19" t="s">
        <v>9</v>
      </c>
      <c r="D12" s="15"/>
      <c r="E12" s="15"/>
      <c r="F12" s="63">
        <f t="shared" si="0"/>
        <v>0</v>
      </c>
      <c r="G12" s="63"/>
    </row>
    <row r="13" spans="1:9" hidden="1" x14ac:dyDescent="0.2">
      <c r="B13" s="18"/>
      <c r="C13" s="19" t="s">
        <v>10</v>
      </c>
      <c r="D13" s="15"/>
      <c r="E13" s="15"/>
      <c r="F13" s="63">
        <f t="shared" si="0"/>
        <v>0</v>
      </c>
      <c r="G13" s="63"/>
    </row>
    <row r="14" spans="1:9" hidden="1" x14ac:dyDescent="0.2">
      <c r="B14" s="18"/>
      <c r="C14" s="19" t="s">
        <v>11</v>
      </c>
      <c r="D14" s="15"/>
      <c r="E14" s="15"/>
      <c r="F14" s="63">
        <f t="shared" si="0"/>
        <v>0</v>
      </c>
      <c r="G14" s="63"/>
    </row>
    <row r="15" spans="1:9" ht="14.25" hidden="1" customHeight="1" x14ac:dyDescent="0.2">
      <c r="B15" s="18"/>
      <c r="C15" s="19" t="s">
        <v>12</v>
      </c>
      <c r="D15" s="15">
        <v>0</v>
      </c>
      <c r="E15" s="15">
        <v>0</v>
      </c>
      <c r="F15" s="63">
        <f t="shared" si="0"/>
        <v>0</v>
      </c>
      <c r="G15" s="63"/>
    </row>
    <row r="16" spans="1:9" hidden="1" x14ac:dyDescent="0.2">
      <c r="B16" s="18"/>
      <c r="C16" s="19" t="s">
        <v>13</v>
      </c>
      <c r="D16" s="15">
        <v>0</v>
      </c>
      <c r="E16" s="15">
        <v>0</v>
      </c>
      <c r="F16" s="63">
        <f t="shared" si="0"/>
        <v>0</v>
      </c>
      <c r="G16" s="63"/>
    </row>
    <row r="17" spans="1:9" ht="15.75" hidden="1" x14ac:dyDescent="0.2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62">
        <f t="shared" si="0"/>
        <v>0</v>
      </c>
      <c r="G17" s="62"/>
    </row>
    <row r="18" spans="1:9" hidden="1" x14ac:dyDescent="0.2">
      <c r="B18" s="18"/>
      <c r="C18" s="2" t="s">
        <v>15</v>
      </c>
      <c r="D18" s="15">
        <v>0</v>
      </c>
      <c r="E18" s="15">
        <v>0</v>
      </c>
      <c r="F18" s="63">
        <f t="shared" si="0"/>
        <v>0</v>
      </c>
      <c r="G18" s="63" t="e">
        <f t="shared" ref="G18:G19" si="1">+D18/E18-1</f>
        <v>#DIV/0!</v>
      </c>
    </row>
    <row r="19" spans="1:9" hidden="1" x14ac:dyDescent="0.2">
      <c r="B19" s="18"/>
      <c r="C19" s="2" t="s">
        <v>16</v>
      </c>
      <c r="D19" s="15">
        <v>0</v>
      </c>
      <c r="E19" s="15">
        <v>0</v>
      </c>
      <c r="F19" s="63">
        <f t="shared" si="0"/>
        <v>0</v>
      </c>
      <c r="G19" s="63" t="e">
        <f t="shared" si="1"/>
        <v>#DIV/0!</v>
      </c>
    </row>
    <row r="20" spans="1:9" ht="15.75" x14ac:dyDescent="0.25">
      <c r="B20" s="16" t="s">
        <v>17</v>
      </c>
      <c r="D20" s="20">
        <f>SUM(D21:D23)</f>
        <v>233.77</v>
      </c>
      <c r="E20" s="20">
        <f>SUM(E21:E23)</f>
        <v>262.61665999999997</v>
      </c>
      <c r="F20" s="20">
        <f>+D20-E20</f>
        <v>-28.846659999999957</v>
      </c>
      <c r="G20" s="64">
        <f>+F20/E20</f>
        <v>-0.10984322167527362</v>
      </c>
      <c r="H20" s="34"/>
    </row>
    <row r="21" spans="1:9" ht="15.75" hidden="1" x14ac:dyDescent="0.25">
      <c r="B21" s="16"/>
      <c r="C21" s="2" t="s">
        <v>18</v>
      </c>
      <c r="D21" s="20">
        <v>0</v>
      </c>
      <c r="E21" s="20">
        <v>0</v>
      </c>
      <c r="F21" s="65">
        <f t="shared" ref="F21:F38" si="2">+D21-E21</f>
        <v>0</v>
      </c>
      <c r="G21" s="64" t="e">
        <f t="shared" ref="G21:G39" si="3">+F21/E21</f>
        <v>#DIV/0!</v>
      </c>
      <c r="H21" s="21"/>
    </row>
    <row r="22" spans="1:9" x14ac:dyDescent="0.2">
      <c r="B22" s="18"/>
      <c r="C22" s="1" t="s">
        <v>19</v>
      </c>
      <c r="D22" s="26">
        <v>233.77</v>
      </c>
      <c r="E22" s="26">
        <v>262.61665999999997</v>
      </c>
      <c r="F22" s="65">
        <f>+D22-E22</f>
        <v>-28.846659999999957</v>
      </c>
      <c r="G22" s="64">
        <f t="shared" si="3"/>
        <v>-0.10984322167527362</v>
      </c>
      <c r="H22" s="21"/>
    </row>
    <row r="23" spans="1:9" ht="15.75" hidden="1" x14ac:dyDescent="0.25">
      <c r="B23" s="18"/>
      <c r="C23" s="1" t="s">
        <v>20</v>
      </c>
      <c r="D23" s="20">
        <v>0</v>
      </c>
      <c r="E23" s="20">
        <v>0</v>
      </c>
      <c r="F23" s="65">
        <f>+D23-E23</f>
        <v>0</v>
      </c>
      <c r="G23" s="64" t="e">
        <f t="shared" si="3"/>
        <v>#DIV/0!</v>
      </c>
      <c r="H23" s="21"/>
    </row>
    <row r="24" spans="1:9" ht="15.75" x14ac:dyDescent="0.25">
      <c r="B24" s="16" t="s">
        <v>21</v>
      </c>
      <c r="D24" s="20">
        <f>SUM(D25:D27)</f>
        <v>1857662.3104400001</v>
      </c>
      <c r="E24" s="20">
        <f>SUM(E25:E27)</f>
        <v>1790754.69444</v>
      </c>
      <c r="F24" s="20">
        <f>+D24-E24</f>
        <v>66907.616000000155</v>
      </c>
      <c r="G24" s="64">
        <f t="shared" si="3"/>
        <v>3.7362803631193792E-2</v>
      </c>
      <c r="H24" s="21"/>
    </row>
    <row r="25" spans="1:9" x14ac:dyDescent="0.2">
      <c r="B25" s="18"/>
      <c r="C25" s="23" t="s">
        <v>22</v>
      </c>
      <c r="D25" s="26">
        <v>1857662.3104400001</v>
      </c>
      <c r="E25" s="26">
        <v>1790754.69444</v>
      </c>
      <c r="F25" s="65">
        <f>+D25-E25</f>
        <v>66907.616000000155</v>
      </c>
      <c r="G25" s="64">
        <f t="shared" si="3"/>
        <v>3.7362803631193792E-2</v>
      </c>
    </row>
    <row r="26" spans="1:9" ht="15.75" hidden="1" x14ac:dyDescent="0.25">
      <c r="B26" s="18"/>
      <c r="C26" s="2" t="s">
        <v>23</v>
      </c>
      <c r="D26" s="20">
        <v>0</v>
      </c>
      <c r="E26" s="20">
        <v>0</v>
      </c>
      <c r="F26" s="65">
        <f t="shared" si="2"/>
        <v>0</v>
      </c>
      <c r="G26" s="64" t="e">
        <f t="shared" si="3"/>
        <v>#DIV/0!</v>
      </c>
    </row>
    <row r="27" spans="1:9" ht="15.75" hidden="1" x14ac:dyDescent="0.25">
      <c r="B27" s="18"/>
      <c r="C27" s="19" t="s">
        <v>24</v>
      </c>
      <c r="D27" s="20">
        <v>0</v>
      </c>
      <c r="E27" s="20">
        <v>0</v>
      </c>
      <c r="F27" s="65">
        <f t="shared" si="2"/>
        <v>0</v>
      </c>
      <c r="G27" s="64" t="e">
        <f t="shared" si="3"/>
        <v>#DIV/0!</v>
      </c>
    </row>
    <row r="28" spans="1:9" ht="15.75" customHeight="1" x14ac:dyDescent="0.25">
      <c r="B28" s="16" t="s">
        <v>25</v>
      </c>
      <c r="D28" s="20">
        <f>SUM(D29:D32)</f>
        <v>42121.75058</v>
      </c>
      <c r="E28" s="20">
        <f t="shared" ref="E28" si="4">SUM(E29:E32)</f>
        <v>10220.82669</v>
      </c>
      <c r="F28" s="20">
        <f>SUM(F29:F32)</f>
        <v>31900.923889999998</v>
      </c>
      <c r="G28" s="64">
        <f t="shared" si="3"/>
        <v>3.1211686547049746</v>
      </c>
    </row>
    <row r="29" spans="1:9" x14ac:dyDescent="0.2">
      <c r="B29" s="18"/>
      <c r="C29" s="2" t="s">
        <v>57</v>
      </c>
      <c r="D29" s="26">
        <v>391.97161</v>
      </c>
      <c r="E29" s="26">
        <v>201.6636</v>
      </c>
      <c r="F29" s="65">
        <f>+D29-E29</f>
        <v>190.30801</v>
      </c>
      <c r="G29" s="64">
        <f t="shared" si="3"/>
        <v>0.94369043297848498</v>
      </c>
    </row>
    <row r="30" spans="1:9" x14ac:dyDescent="0.2">
      <c r="B30" s="18"/>
      <c r="C30" s="2" t="s">
        <v>58</v>
      </c>
      <c r="D30" s="26">
        <v>41729.778969999999</v>
      </c>
      <c r="E30" s="26">
        <v>10019.16309</v>
      </c>
      <c r="F30" s="65">
        <f>+D30-E30</f>
        <v>31710.615879999998</v>
      </c>
      <c r="G30" s="64">
        <f t="shared" si="3"/>
        <v>3.1649964767666035</v>
      </c>
    </row>
    <row r="31" spans="1:9" hidden="1" x14ac:dyDescent="0.2">
      <c r="B31" s="18"/>
      <c r="C31" s="2" t="s">
        <v>26</v>
      </c>
      <c r="D31" s="26">
        <v>0</v>
      </c>
      <c r="E31" s="26">
        <v>0</v>
      </c>
      <c r="F31" s="65">
        <f t="shared" si="2"/>
        <v>0</v>
      </c>
      <c r="G31" s="64" t="e">
        <f t="shared" si="3"/>
        <v>#DIV/0!</v>
      </c>
    </row>
    <row r="32" spans="1:9" hidden="1" x14ac:dyDescent="0.2">
      <c r="B32" s="18"/>
      <c r="C32" s="2" t="s">
        <v>27</v>
      </c>
      <c r="D32" s="26"/>
      <c r="E32" s="26"/>
      <c r="F32" s="65">
        <f t="shared" si="2"/>
        <v>0</v>
      </c>
      <c r="G32" s="64" t="e">
        <f t="shared" si="3"/>
        <v>#DIV/0!</v>
      </c>
      <c r="I32" s="34"/>
    </row>
    <row r="33" spans="1:9" ht="15.75" hidden="1" x14ac:dyDescent="0.25">
      <c r="B33" s="16" t="s">
        <v>28</v>
      </c>
      <c r="D33" s="20">
        <v>0</v>
      </c>
      <c r="E33" s="20">
        <v>0</v>
      </c>
      <c r="F33" s="65">
        <f t="shared" si="2"/>
        <v>0</v>
      </c>
      <c r="G33" s="64" t="e">
        <f t="shared" si="3"/>
        <v>#DIV/0!</v>
      </c>
    </row>
    <row r="34" spans="1:9" ht="15.75" hidden="1" x14ac:dyDescent="0.25">
      <c r="B34" s="18"/>
      <c r="C34" s="2" t="s">
        <v>29</v>
      </c>
      <c r="D34" s="20">
        <v>0</v>
      </c>
      <c r="E34" s="20">
        <v>0</v>
      </c>
      <c r="F34" s="65">
        <f t="shared" si="2"/>
        <v>0</v>
      </c>
      <c r="G34" s="64" t="e">
        <f t="shared" si="3"/>
        <v>#DIV/0!</v>
      </c>
    </row>
    <row r="35" spans="1:9" ht="15.75" hidden="1" x14ac:dyDescent="0.25">
      <c r="B35" s="18"/>
      <c r="C35" s="2" t="s">
        <v>30</v>
      </c>
      <c r="D35" s="20">
        <v>0</v>
      </c>
      <c r="E35" s="20">
        <v>0</v>
      </c>
      <c r="F35" s="65">
        <f t="shared" si="2"/>
        <v>0</v>
      </c>
      <c r="G35" s="64" t="e">
        <f t="shared" si="3"/>
        <v>#DIV/0!</v>
      </c>
    </row>
    <row r="36" spans="1:9" ht="15.75" x14ac:dyDescent="0.25">
      <c r="B36" s="16" t="s">
        <v>31</v>
      </c>
      <c r="D36" s="20">
        <f>SUM(D37:D39)</f>
        <v>1863.91092</v>
      </c>
      <c r="E36" s="20">
        <f>SUM(E37:E39)</f>
        <v>43855.219100000002</v>
      </c>
      <c r="F36" s="20">
        <f>+D36-E36</f>
        <v>-41991.30818</v>
      </c>
      <c r="G36" s="64">
        <f t="shared" si="3"/>
        <v>-0.9574985381842499</v>
      </c>
    </row>
    <row r="37" spans="1:9" x14ac:dyDescent="0.2">
      <c r="B37" s="18"/>
      <c r="C37" s="19" t="s">
        <v>32</v>
      </c>
      <c r="D37" s="26">
        <v>1863.49036</v>
      </c>
      <c r="E37" s="26">
        <v>685.99457999999993</v>
      </c>
      <c r="F37" s="65">
        <f>+D37-E37</f>
        <v>1177.4957800000002</v>
      </c>
      <c r="G37" s="64">
        <f t="shared" si="3"/>
        <v>1.7164797132945282</v>
      </c>
    </row>
    <row r="38" spans="1:9" hidden="1" x14ac:dyDescent="0.2">
      <c r="B38" s="18"/>
      <c r="C38" s="19" t="s">
        <v>59</v>
      </c>
      <c r="D38" s="26">
        <v>0.42055999999999999</v>
      </c>
      <c r="E38" s="26">
        <v>0</v>
      </c>
      <c r="F38" s="65">
        <f t="shared" si="2"/>
        <v>0.42055999999999999</v>
      </c>
      <c r="G38" s="64" t="e">
        <f t="shared" si="3"/>
        <v>#DIV/0!</v>
      </c>
    </row>
    <row r="39" spans="1:9" x14ac:dyDescent="0.2">
      <c r="B39" s="18"/>
      <c r="C39" s="1" t="s">
        <v>33</v>
      </c>
      <c r="D39" s="26">
        <v>0</v>
      </c>
      <c r="E39" s="26">
        <v>43169.224520000003</v>
      </c>
      <c r="F39" s="65">
        <f>+D39-E39</f>
        <v>-43169.224520000003</v>
      </c>
      <c r="G39" s="64">
        <f t="shared" si="3"/>
        <v>-1</v>
      </c>
    </row>
    <row r="40" spans="1:9" ht="11.25" customHeight="1" x14ac:dyDescent="0.2">
      <c r="C40" s="1"/>
      <c r="D40" s="26"/>
      <c r="E40" s="26"/>
      <c r="F40" s="3"/>
      <c r="G40" s="66"/>
    </row>
    <row r="41" spans="1:9" s="33" customFormat="1" ht="16.5" customHeight="1" x14ac:dyDescent="0.2">
      <c r="A41" s="27"/>
      <c r="B41" s="28" t="s">
        <v>34</v>
      </c>
      <c r="C41" s="29"/>
      <c r="D41" s="30">
        <f>+D20+D24+D28+D36</f>
        <v>1901881.7419400001</v>
      </c>
      <c r="E41" s="30">
        <f>E20+E24+E28+E36</f>
        <v>1845093.3568900002</v>
      </c>
      <c r="F41" s="30">
        <f>+D41-E41</f>
        <v>56788.385049999924</v>
      </c>
      <c r="G41" s="60">
        <f>+F41/E41</f>
        <v>3.0778055125470546E-2</v>
      </c>
      <c r="H41" s="50"/>
      <c r="I41" s="32"/>
    </row>
    <row r="42" spans="1:9" ht="20.100000000000001" customHeight="1" x14ac:dyDescent="0.25">
      <c r="B42" s="14" t="s">
        <v>35</v>
      </c>
      <c r="D42" s="35"/>
      <c r="E42" s="35"/>
      <c r="F42" s="36"/>
      <c r="G42" s="67"/>
      <c r="H42" s="37"/>
    </row>
    <row r="43" spans="1:9" ht="15.75" x14ac:dyDescent="0.25">
      <c r="B43" s="16" t="s">
        <v>36</v>
      </c>
      <c r="D43" s="38">
        <f>SUM(D44:D49)</f>
        <v>1461378.3758699999</v>
      </c>
      <c r="E43" s="38">
        <f>SUM(E44:E49)</f>
        <v>1650053.0694499996</v>
      </c>
      <c r="F43" s="38">
        <f>+D43-E43</f>
        <v>-188674.69357999973</v>
      </c>
      <c r="G43" s="64">
        <f>+F43/E43</f>
        <v>-0.11434462143868458</v>
      </c>
    </row>
    <row r="44" spans="1:9" x14ac:dyDescent="0.2">
      <c r="B44" s="18"/>
      <c r="C44" s="1" t="s">
        <v>37</v>
      </c>
      <c r="D44" s="26">
        <v>1020602.8951699999</v>
      </c>
      <c r="E44" s="26">
        <v>1042216.6556599999</v>
      </c>
      <c r="F44" s="22">
        <f>+D44-E44</f>
        <v>-21613.760490000015</v>
      </c>
      <c r="G44" s="64">
        <f>+F44/E44</f>
        <v>-2.0738260487991111E-2</v>
      </c>
    </row>
    <row r="45" spans="1:9" x14ac:dyDescent="0.2">
      <c r="B45" s="18"/>
      <c r="C45" s="2" t="s">
        <v>38</v>
      </c>
      <c r="D45" s="26">
        <v>375316.55546</v>
      </c>
      <c r="E45" s="26">
        <v>467618.09625</v>
      </c>
      <c r="F45" s="22">
        <f>+D45-E45</f>
        <v>-92301.540789999999</v>
      </c>
      <c r="G45" s="64">
        <f>+F45/E45</f>
        <v>-0.19738658860766875</v>
      </c>
    </row>
    <row r="46" spans="1:9" x14ac:dyDescent="0.2">
      <c r="B46" s="18"/>
      <c r="C46" s="2" t="s">
        <v>39</v>
      </c>
      <c r="D46" s="26">
        <v>3744.5202999999997</v>
      </c>
      <c r="E46" s="26">
        <v>1387.3661499999998</v>
      </c>
      <c r="F46" s="22">
        <f>+D46-E46</f>
        <v>2357.1541499999998</v>
      </c>
      <c r="G46" s="64">
        <f>+F46/E46</f>
        <v>1.6990137390911548</v>
      </c>
    </row>
    <row r="47" spans="1:9" x14ac:dyDescent="0.2">
      <c r="B47" s="18"/>
      <c r="C47" s="1" t="s">
        <v>40</v>
      </c>
      <c r="D47" s="26">
        <v>33230.53037</v>
      </c>
      <c r="E47" s="26">
        <v>32685.552489999998</v>
      </c>
      <c r="F47" s="22">
        <f>+D47-E47</f>
        <v>544.97788000000219</v>
      </c>
      <c r="G47" s="64">
        <f>+F47/E47</f>
        <v>1.667335683454443E-2</v>
      </c>
    </row>
    <row r="48" spans="1:9" x14ac:dyDescent="0.2">
      <c r="B48" s="18"/>
      <c r="C48" s="2" t="s">
        <v>41</v>
      </c>
      <c r="D48" s="26">
        <v>0</v>
      </c>
      <c r="E48" s="26">
        <v>96.749679999999998</v>
      </c>
      <c r="F48" s="22">
        <f>+D48-E48</f>
        <v>-96.749679999999998</v>
      </c>
      <c r="G48" s="64">
        <f>+F48/E48</f>
        <v>-1</v>
      </c>
    </row>
    <row r="49" spans="1:9" x14ac:dyDescent="0.2">
      <c r="B49" s="18"/>
      <c r="C49" s="2" t="s">
        <v>42</v>
      </c>
      <c r="D49" s="22">
        <v>28483.87457</v>
      </c>
      <c r="E49" s="22">
        <v>106048.64921999999</v>
      </c>
      <c r="F49" s="22">
        <f>+D49-E49</f>
        <v>-77564.774649999992</v>
      </c>
      <c r="G49" s="64">
        <f>+F49/E49</f>
        <v>-0.73140747402723016</v>
      </c>
    </row>
    <row r="50" spans="1:9" ht="15.75" hidden="1" x14ac:dyDescent="0.2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44:F66" si="5">+D50-E50</f>
        <v>0</v>
      </c>
      <c r="G50" s="64" t="e">
        <f t="shared" ref="G43:G58" si="6">+F50/E50</f>
        <v>#DIV/0!</v>
      </c>
    </row>
    <row r="51" spans="1:9" hidden="1" x14ac:dyDescent="0.2">
      <c r="B51" s="18"/>
      <c r="C51" s="1" t="s">
        <v>44</v>
      </c>
      <c r="D51" s="22">
        <v>0</v>
      </c>
      <c r="E51" s="22">
        <v>0</v>
      </c>
      <c r="F51" s="22">
        <f t="shared" si="5"/>
        <v>0</v>
      </c>
      <c r="G51" s="64" t="e">
        <f t="shared" si="6"/>
        <v>#DIV/0!</v>
      </c>
    </row>
    <row r="52" spans="1:9" ht="15.75" hidden="1" x14ac:dyDescent="0.25">
      <c r="B52" s="16" t="s">
        <v>45</v>
      </c>
      <c r="D52" s="38">
        <v>0</v>
      </c>
      <c r="E52" s="38">
        <v>0</v>
      </c>
      <c r="F52" s="22">
        <f t="shared" si="5"/>
        <v>0</v>
      </c>
      <c r="G52" s="64" t="e">
        <f t="shared" si="6"/>
        <v>#DIV/0!</v>
      </c>
    </row>
    <row r="53" spans="1:9" ht="15.75" x14ac:dyDescent="0.25">
      <c r="B53" s="16" t="s">
        <v>28</v>
      </c>
      <c r="D53" s="38">
        <f>SUM(D54:D55)</f>
        <v>32687.904870000002</v>
      </c>
      <c r="E53" s="38">
        <f>SUM(E54:E55)</f>
        <v>28546.447800000002</v>
      </c>
      <c r="F53" s="38">
        <f>+D53-E53</f>
        <v>4141.4570700000004</v>
      </c>
      <c r="G53" s="64">
        <f>+F53/E53</f>
        <v>0.14507784292517123</v>
      </c>
    </row>
    <row r="54" spans="1:9" x14ac:dyDescent="0.2">
      <c r="B54" s="18"/>
      <c r="C54" s="2" t="s">
        <v>29</v>
      </c>
      <c r="D54" s="26">
        <v>32687.904870000002</v>
      </c>
      <c r="E54" s="26">
        <v>28546.447800000002</v>
      </c>
      <c r="F54" s="22">
        <f>+D54-E54</f>
        <v>4141.4570700000004</v>
      </c>
      <c r="G54" s="64">
        <f>+F54/E54</f>
        <v>0.14507784292517123</v>
      </c>
    </row>
    <row r="55" spans="1:9" ht="15.75" hidden="1" x14ac:dyDescent="0.25">
      <c r="B55" s="18"/>
      <c r="C55" s="2" t="s">
        <v>30</v>
      </c>
      <c r="D55" s="38">
        <v>0</v>
      </c>
      <c r="E55" s="38">
        <v>0</v>
      </c>
      <c r="F55" s="22">
        <f t="shared" si="5"/>
        <v>0</v>
      </c>
      <c r="G55" s="64" t="e">
        <f t="shared" si="6"/>
        <v>#DIV/0!</v>
      </c>
    </row>
    <row r="56" spans="1:9" ht="15.6" customHeight="1" x14ac:dyDescent="0.25">
      <c r="B56" s="16" t="s">
        <v>46</v>
      </c>
      <c r="D56" s="38">
        <f>SUM(D57:D58)</f>
        <v>1099.0780099999999</v>
      </c>
      <c r="E56" s="38">
        <f>SUM(E57:E58)</f>
        <v>3252.7634699999999</v>
      </c>
      <c r="F56" s="38">
        <f>+D56-E56</f>
        <v>-2153.6854599999997</v>
      </c>
      <c r="G56" s="64">
        <f>+F56/E56</f>
        <v>-0.66210945857677128</v>
      </c>
    </row>
    <row r="57" spans="1:9" ht="16.5" customHeight="1" x14ac:dyDescent="0.25">
      <c r="B57" s="16"/>
      <c r="C57" s="2" t="s">
        <v>47</v>
      </c>
      <c r="D57" s="26">
        <v>989.79968999999994</v>
      </c>
      <c r="E57" s="26">
        <v>3083.07789</v>
      </c>
      <c r="F57" s="22">
        <f>+D57-E57</f>
        <v>-2093.2782000000002</v>
      </c>
      <c r="G57" s="64">
        <f>+F57/E57</f>
        <v>-0.67895728706354552</v>
      </c>
    </row>
    <row r="58" spans="1:9" s="33" customFormat="1" ht="13.15" customHeight="1" x14ac:dyDescent="0.2">
      <c r="A58" s="1"/>
      <c r="B58" s="18"/>
      <c r="C58" s="2" t="s">
        <v>48</v>
      </c>
      <c r="D58" s="26">
        <v>109.27832000000001</v>
      </c>
      <c r="E58" s="26">
        <v>169.68557999999999</v>
      </c>
      <c r="F58" s="22">
        <f>+D58-E58</f>
        <v>-60.40725999999998</v>
      </c>
      <c r="G58" s="64">
        <f>+F58/E58</f>
        <v>-0.35599524720957421</v>
      </c>
      <c r="H58" s="8"/>
      <c r="I58" s="8"/>
    </row>
    <row r="59" spans="1:9" s="33" customFormat="1" ht="15.6" hidden="1" customHeight="1" x14ac:dyDescent="0.2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5"/>
        <v>-60.40725999999998</v>
      </c>
      <c r="G59" s="64">
        <f t="shared" ref="G44:G65" si="7">+F59/E59</f>
        <v>-0.35599524720957421</v>
      </c>
      <c r="H59" s="8"/>
      <c r="I59" s="8"/>
    </row>
    <row r="60" spans="1:9" s="33" customFormat="1" ht="15.6" hidden="1" customHeight="1" x14ac:dyDescent="0.2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5"/>
        <v>-60.40725999999998</v>
      </c>
      <c r="G60" s="64">
        <f t="shared" si="7"/>
        <v>-0.35599524720957421</v>
      </c>
      <c r="H60" s="8"/>
      <c r="I60" s="8"/>
    </row>
    <row r="61" spans="1:9" s="33" customFormat="1" ht="15.6" hidden="1" customHeight="1" x14ac:dyDescent="0.2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5"/>
        <v>-60.40725999999998</v>
      </c>
      <c r="G61" s="64">
        <f t="shared" si="7"/>
        <v>-0.35599524720957421</v>
      </c>
      <c r="H61" s="8"/>
      <c r="I61" s="8"/>
    </row>
    <row r="62" spans="1:9" ht="15.6" hidden="1" customHeight="1" x14ac:dyDescent="0.2">
      <c r="B62" s="14" t="s">
        <v>51</v>
      </c>
      <c r="D62" s="3">
        <v>109.27832000000001</v>
      </c>
      <c r="E62" s="3">
        <v>169.68557999999999</v>
      </c>
      <c r="F62" s="22">
        <f t="shared" si="5"/>
        <v>-60.40725999999998</v>
      </c>
      <c r="G62" s="64">
        <f t="shared" si="7"/>
        <v>-0.35599524720957421</v>
      </c>
    </row>
    <row r="63" spans="1:9" ht="15.75" hidden="1" x14ac:dyDescent="0.25">
      <c r="B63" s="16" t="s">
        <v>4</v>
      </c>
      <c r="D63" s="41">
        <v>109.27832000000001</v>
      </c>
      <c r="E63" s="41">
        <v>169.68557999999999</v>
      </c>
      <c r="F63" s="22">
        <f t="shared" si="5"/>
        <v>-60.40725999999998</v>
      </c>
      <c r="G63" s="64">
        <f t="shared" si="7"/>
        <v>-0.35599524720957421</v>
      </c>
    </row>
    <row r="64" spans="1:9" hidden="1" x14ac:dyDescent="0.2">
      <c r="B64" s="18"/>
      <c r="C64" s="2" t="s">
        <v>52</v>
      </c>
      <c r="D64" s="42">
        <v>109.27832000000001</v>
      </c>
      <c r="E64" s="42">
        <v>169.68557999999999</v>
      </c>
      <c r="F64" s="22">
        <f t="shared" si="5"/>
        <v>-60.40725999999998</v>
      </c>
      <c r="G64" s="64">
        <f t="shared" si="7"/>
        <v>-0.35599524720957421</v>
      </c>
    </row>
    <row r="65" spans="1:9" hidden="1" x14ac:dyDescent="0.2">
      <c r="B65" s="18"/>
      <c r="C65" s="2" t="s">
        <v>53</v>
      </c>
      <c r="D65" s="43">
        <v>109.27832000000001</v>
      </c>
      <c r="E65" s="43">
        <v>169.68557999999999</v>
      </c>
      <c r="F65" s="22">
        <f t="shared" si="5"/>
        <v>-60.40725999999998</v>
      </c>
      <c r="G65" s="64">
        <f t="shared" si="7"/>
        <v>-0.35599524720957421</v>
      </c>
    </row>
    <row r="66" spans="1:9" ht="3" customHeight="1" x14ac:dyDescent="0.2">
      <c r="D66" s="3">
        <v>109.27832000000001</v>
      </c>
      <c r="E66" s="3">
        <v>169.68557999999999</v>
      </c>
      <c r="F66" s="22">
        <f t="shared" si="5"/>
        <v>-60.40725999999998</v>
      </c>
      <c r="G66" s="66"/>
    </row>
    <row r="67" spans="1:9" s="33" customFormat="1" ht="15.75" x14ac:dyDescent="0.2">
      <c r="A67" s="27"/>
      <c r="B67" s="28" t="s">
        <v>54</v>
      </c>
      <c r="C67" s="29"/>
      <c r="D67" s="30">
        <f>+D43+D50+D53+D56</f>
        <v>1495165.3587499999</v>
      </c>
      <c r="E67" s="30">
        <f>+E43+E50+E53+E56</f>
        <v>1681852.2807199995</v>
      </c>
      <c r="F67" s="30">
        <f>+D67-E67</f>
        <v>-186686.92196999956</v>
      </c>
      <c r="G67" s="60">
        <f>+F67/E67</f>
        <v>-0.11100078414144615</v>
      </c>
      <c r="H67" s="8"/>
      <c r="I67" s="8"/>
    </row>
    <row r="68" spans="1:9" ht="3.4" customHeight="1" x14ac:dyDescent="0.2">
      <c r="F68" s="3"/>
      <c r="G68" s="66"/>
    </row>
    <row r="69" spans="1:9" s="33" customFormat="1" ht="15.75" x14ac:dyDescent="0.25">
      <c r="A69" s="27"/>
      <c r="B69" s="28" t="s">
        <v>55</v>
      </c>
      <c r="C69" s="29"/>
      <c r="D69" s="51">
        <f>+D41-D67</f>
        <v>406716.3831900002</v>
      </c>
      <c r="E69" s="44">
        <f>E41-E67</f>
        <v>163241.07617000071</v>
      </c>
      <c r="F69" s="44">
        <f>+D69-E69</f>
        <v>243475.30701999948</v>
      </c>
      <c r="G69" s="68">
        <f>+F69/E69</f>
        <v>1.4915076078427842</v>
      </c>
      <c r="H69" s="8"/>
      <c r="I69" s="8"/>
    </row>
    <row r="70" spans="1:9" ht="15" customHeight="1" x14ac:dyDescent="0.2">
      <c r="B70" s="58" t="s">
        <v>5</v>
      </c>
      <c r="C70" s="58"/>
      <c r="D70" s="58"/>
      <c r="E70" s="58"/>
    </row>
    <row r="71" spans="1:9" ht="15.75" x14ac:dyDescent="0.25">
      <c r="D71" s="35"/>
      <c r="E71" s="45"/>
      <c r="F71" s="24"/>
    </row>
    <row r="74" spans="1:9" ht="15.75" x14ac:dyDescent="0.25">
      <c r="D74" s="36"/>
      <c r="E74" s="36"/>
    </row>
    <row r="76" spans="1:9" x14ac:dyDescent="0.2">
      <c r="A76" s="46"/>
    </row>
    <row r="77" spans="1:9" ht="15.75" x14ac:dyDescent="0.25">
      <c r="A77" s="47"/>
      <c r="B77" s="48"/>
    </row>
    <row r="78" spans="1:9" x14ac:dyDescent="0.2">
      <c r="B78" s="48"/>
    </row>
    <row r="79" spans="1:9" x14ac:dyDescent="0.2">
      <c r="B79" s="48"/>
    </row>
    <row r="81" spans="1:9" hidden="1" x14ac:dyDescent="0.2"/>
    <row r="82" spans="1:9" hidden="1" x14ac:dyDescent="0.2"/>
    <row r="83" spans="1:9" s="5" customFormat="1" ht="15.75" x14ac:dyDescent="0.2">
      <c r="A83" s="54"/>
      <c r="B83" s="54"/>
      <c r="C83" s="54"/>
      <c r="D83" s="54"/>
      <c r="E83" s="54"/>
      <c r="F83" s="6"/>
      <c r="G83" s="6"/>
      <c r="H83" s="6"/>
      <c r="I83" s="6"/>
    </row>
    <row r="84" spans="1:9" s="5" customFormat="1" x14ac:dyDescent="0.2">
      <c r="A84" s="55"/>
      <c r="B84" s="55"/>
      <c r="C84" s="55"/>
      <c r="D84" s="55"/>
      <c r="E84" s="55"/>
      <c r="F84" s="6"/>
      <c r="G84" s="6"/>
      <c r="H84" s="6"/>
      <c r="I84" s="6"/>
    </row>
    <row r="85" spans="1:9" s="5" customFormat="1" x14ac:dyDescent="0.2">
      <c r="A85" s="55"/>
      <c r="B85" s="55"/>
      <c r="C85" s="55"/>
      <c r="D85" s="55"/>
      <c r="E85" s="55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406716.3831900002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scale="89"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2023-05-15T15:17:40Z</cp:lastPrinted>
  <dcterms:created xsi:type="dcterms:W3CDTF">2022-02-21T21:24:29Z</dcterms:created>
  <dcterms:modified xsi:type="dcterms:W3CDTF">2023-05-15T15:18:00Z</dcterms:modified>
</cp:coreProperties>
</file>