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3\Conta\05 mayo\"/>
    </mc:Choice>
  </mc:AlternateContent>
  <xr:revisionPtr revIDLastSave="0" documentId="13_ncr:1_{E1B2E207-F0BA-43DD-92B9-884FE12B1060}" xr6:coauthVersionLast="47" xr6:coauthVersionMax="47" xr10:uidLastSave="{00000000-0000-0000-0000-000000000000}"/>
  <bookViews>
    <workbookView xWindow="-28920" yWindow="-2055" windowWidth="29040" windowHeight="1584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3" l="1"/>
  <c r="G50" i="3"/>
  <c r="G51" i="3"/>
  <c r="G52" i="3"/>
  <c r="G55" i="3"/>
  <c r="G21" i="3"/>
  <c r="G23" i="3"/>
  <c r="G26" i="3"/>
  <c r="G27" i="3"/>
  <c r="G31" i="3"/>
  <c r="G32" i="3"/>
  <c r="G33" i="3"/>
  <c r="G34" i="3"/>
  <c r="G35" i="3"/>
  <c r="G37" i="3"/>
  <c r="G38" i="3"/>
  <c r="F58" i="3"/>
  <c r="G58" i="3" s="1"/>
  <c r="F57" i="3"/>
  <c r="G57" i="3" s="1"/>
  <c r="F54" i="3"/>
  <c r="G54" i="3" s="1"/>
  <c r="F49" i="3"/>
  <c r="G49" i="3" s="1"/>
  <c r="F48" i="3"/>
  <c r="F47" i="3"/>
  <c r="G47" i="3" s="1"/>
  <c r="F46" i="3"/>
  <c r="G46" i="3" s="1"/>
  <c r="F45" i="3"/>
  <c r="G45" i="3" s="1"/>
  <c r="F44" i="3"/>
  <c r="G44" i="3" s="1"/>
  <c r="F39" i="3"/>
  <c r="G39" i="3" s="1"/>
  <c r="F37" i="3"/>
  <c r="F30" i="3"/>
  <c r="G30" i="3" s="1"/>
  <c r="F29" i="3"/>
  <c r="G29" i="3" s="1"/>
  <c r="F25" i="3"/>
  <c r="G25" i="3" s="1"/>
  <c r="F22" i="3"/>
  <c r="G22" i="3" s="1"/>
  <c r="F66" i="3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5" i="3"/>
  <c r="F52" i="3"/>
  <c r="F51" i="3"/>
  <c r="F50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F28" i="3" l="1"/>
  <c r="D53" i="3"/>
  <c r="F53" i="3" s="1"/>
  <c r="G53" i="3" s="1"/>
  <c r="D43" i="3"/>
  <c r="D36" i="3"/>
  <c r="F36" i="3" s="1"/>
  <c r="G36" i="3" s="1"/>
  <c r="D56" i="3"/>
  <c r="F56" i="3" s="1"/>
  <c r="G56" i="3" s="1"/>
  <c r="E28" i="3"/>
  <c r="E53" i="3"/>
  <c r="E50" i="3"/>
  <c r="D50" i="3"/>
  <c r="E43" i="3"/>
  <c r="E36" i="3"/>
  <c r="E24" i="3"/>
  <c r="D24" i="3"/>
  <c r="F24" i="3" s="1"/>
  <c r="G24" i="3" s="1"/>
  <c r="E20" i="3"/>
  <c r="D20" i="3"/>
  <c r="F20" i="3" s="1"/>
  <c r="G20" i="3" s="1"/>
  <c r="E17" i="3"/>
  <c r="D17" i="3"/>
  <c r="F43" i="3" l="1"/>
  <c r="G43" i="3" s="1"/>
  <c r="G28" i="3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<sst xmlns="http://schemas.openxmlformats.org/spreadsheetml/2006/main" count="69" uniqueCount="65">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</sst>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H75" sqref="H75"/>
    </sheetView>
  </sheetViews>
  <sheetFormatPr baseColWidth="10" defaultColWidth="11.140625" defaultRowHeight="15" x14ac:dyDescent="0.2"/>
  <cols>
    <col min="1" max="1" width="2.7109375" style="1" customWidth="1"/>
    <col min="2" max="2" width="3.7109375" style="2" customWidth="1"/>
    <col min="3" max="3" width="66.5703125" style="2" bestFit="1" customWidth="1"/>
    <col min="4" max="4" width="11.28515625" style="3" customWidth="1"/>
    <col min="5" max="5" width="12" style="3" customWidth="1"/>
    <col min="6" max="7" width="12.28515625" style="6" customWidth="1"/>
    <col min="8" max="8" width="22" style="6" bestFit="1" customWidth="1"/>
    <col min="9" max="9" width="19.5703125" style="6" bestFit="1" customWidth="1"/>
    <col min="10" max="16384" width="11.140625" style="2"/>
  </cols>
  <sheetData>
    <row r="1" spans="1:9" x14ac:dyDescent="0.2">
      <c r="F1" s="1"/>
    </row>
    <row r="2" spans="1:9" ht="15.75" x14ac:dyDescent="0.25">
      <c r="B2" s="67" t="s">
        <v>1</v>
      </c>
      <c r="C2" s="67"/>
      <c r="D2" s="67"/>
      <c r="E2" s="67"/>
      <c r="G2" s="8">
        <v>1000</v>
      </c>
      <c r="H2" s="52"/>
    </row>
    <row r="3" spans="1:9" ht="15.75" x14ac:dyDescent="0.25">
      <c r="B3" s="67" t="s">
        <v>6</v>
      </c>
      <c r="C3" s="67"/>
      <c r="D3" s="67"/>
      <c r="E3" s="67"/>
      <c r="H3" s="53"/>
    </row>
    <row r="4" spans="1:9" ht="15.75" x14ac:dyDescent="0.25">
      <c r="B4" s="67" t="s">
        <v>64</v>
      </c>
      <c r="C4" s="67"/>
      <c r="D4" s="67"/>
      <c r="E4" s="67"/>
      <c r="F4" s="9">
        <v>1000</v>
      </c>
    </row>
    <row r="5" spans="1:9" s="7" customFormat="1" ht="15.75" x14ac:dyDescent="0.25">
      <c r="B5" s="67" t="s">
        <v>2</v>
      </c>
      <c r="C5" s="67"/>
      <c r="D5" s="67"/>
      <c r="E5" s="67"/>
    </row>
    <row r="6" spans="1:9" ht="3" customHeight="1" x14ac:dyDescent="0.25">
      <c r="D6" s="10">
        <v>44562</v>
      </c>
      <c r="E6" s="11">
        <v>44197</v>
      </c>
    </row>
    <row r="7" spans="1:9" ht="25.5" customHeight="1" x14ac:dyDescent="0.2">
      <c r="B7" s="12" t="s">
        <v>3</v>
      </c>
      <c r="C7" s="25"/>
      <c r="D7" s="13">
        <v>45076</v>
      </c>
      <c r="E7" s="13">
        <v>44711</v>
      </c>
      <c r="F7" s="54" t="s">
        <v>60</v>
      </c>
      <c r="G7" s="54" t="s">
        <v>61</v>
      </c>
    </row>
    <row r="8" spans="1:9" ht="6" customHeight="1" x14ac:dyDescent="0.25">
      <c r="D8" s="10"/>
      <c r="E8" s="11"/>
      <c r="F8" s="4"/>
      <c r="G8" s="5"/>
    </row>
    <row r="9" spans="1:9" s="33" customFormat="1" ht="16.5" hidden="1" customHeight="1" x14ac:dyDescent="0.2">
      <c r="A9" s="27"/>
      <c r="B9" s="66" t="s">
        <v>56</v>
      </c>
      <c r="C9" s="66"/>
      <c r="D9" s="49"/>
      <c r="E9" s="49"/>
      <c r="F9" s="30" t="s">
        <v>62</v>
      </c>
      <c r="G9" s="55" t="s">
        <v>63</v>
      </c>
      <c r="H9" s="31"/>
      <c r="I9" s="32"/>
    </row>
    <row r="10" spans="1:9" ht="15.75" x14ac:dyDescent="0.25">
      <c r="B10" s="14" t="s">
        <v>7</v>
      </c>
      <c r="D10" s="20"/>
      <c r="E10" s="20"/>
      <c r="F10" s="20"/>
      <c r="G10" s="56"/>
    </row>
    <row r="11" spans="1:9" ht="15.75" hidden="1" x14ac:dyDescent="0.2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2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2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2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2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2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t="15.75" hidden="1" x14ac:dyDescent="0.2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2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2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ht="15.75" x14ac:dyDescent="0.25">
      <c r="B20" s="16" t="s">
        <v>17</v>
      </c>
      <c r="D20" s="20">
        <f>SUM(D21:D23)</f>
        <v>446.57832999999999</v>
      </c>
      <c r="E20" s="20">
        <f>SUM(E21:E23)</f>
        <v>337.64997999999997</v>
      </c>
      <c r="F20" s="20">
        <f>+D20-E20</f>
        <v>108.92835000000002</v>
      </c>
      <c r="G20" s="59">
        <f>+F20/E20</f>
        <v>0.32260730475979899</v>
      </c>
      <c r="H20" s="34"/>
    </row>
    <row r="21" spans="1:9" ht="15.75" hidden="1" x14ac:dyDescent="0.2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9" si="3">+F21/E21</f>
        <v>#DIV/0!</v>
      </c>
      <c r="H21" s="21"/>
    </row>
    <row r="22" spans="1:9" x14ac:dyDescent="0.2">
      <c r="B22" s="18"/>
      <c r="C22" s="1" t="s">
        <v>19</v>
      </c>
      <c r="D22" s="26">
        <v>446.57832999999999</v>
      </c>
      <c r="E22" s="26">
        <v>337.64997999999997</v>
      </c>
      <c r="F22" s="60">
        <f>+D22-E22</f>
        <v>108.92835000000002</v>
      </c>
      <c r="G22" s="59">
        <f t="shared" si="3"/>
        <v>0.32260730475979899</v>
      </c>
      <c r="H22" s="21"/>
    </row>
    <row r="23" spans="1:9" ht="15.75" hidden="1" x14ac:dyDescent="0.2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ht="15.75" x14ac:dyDescent="0.25">
      <c r="B24" s="16" t="s">
        <v>21</v>
      </c>
      <c r="D24" s="20">
        <f>SUM(D25:D27)</f>
        <v>2279815.0034600003</v>
      </c>
      <c r="E24" s="20">
        <f>SUM(E25:E27)</f>
        <v>2228685.3160100002</v>
      </c>
      <c r="F24" s="20">
        <f>+D24-E24</f>
        <v>51129.687450000085</v>
      </c>
      <c r="G24" s="59">
        <f t="shared" si="3"/>
        <v>2.2941636076975285E-2</v>
      </c>
      <c r="H24" s="21"/>
    </row>
    <row r="25" spans="1:9" x14ac:dyDescent="0.2">
      <c r="B25" s="18"/>
      <c r="C25" s="23" t="s">
        <v>22</v>
      </c>
      <c r="D25" s="26">
        <v>2279815.0034600003</v>
      </c>
      <c r="E25" s="26">
        <v>2228685.3160100002</v>
      </c>
      <c r="F25" s="60">
        <f>+D25-E25</f>
        <v>51129.687450000085</v>
      </c>
      <c r="G25" s="59">
        <f t="shared" si="3"/>
        <v>2.2941636076975285E-2</v>
      </c>
    </row>
    <row r="26" spans="1:9" ht="15.75" hidden="1" x14ac:dyDescent="0.2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t="15.75" hidden="1" x14ac:dyDescent="0.2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25">
      <c r="B28" s="16" t="s">
        <v>25</v>
      </c>
      <c r="D28" s="20">
        <f>SUM(D29:D32)</f>
        <v>57717.22378</v>
      </c>
      <c r="E28" s="20">
        <f t="shared" ref="E28" si="4">SUM(E29:E32)</f>
        <v>17128.096520000003</v>
      </c>
      <c r="F28" s="20">
        <f>SUM(F29:F32)</f>
        <v>40589.127259999994</v>
      </c>
      <c r="G28" s="59">
        <f t="shared" si="3"/>
        <v>2.3697395219956401</v>
      </c>
    </row>
    <row r="29" spans="1:9" x14ac:dyDescent="0.2">
      <c r="B29" s="18"/>
      <c r="C29" s="2" t="s">
        <v>57</v>
      </c>
      <c r="D29" s="26">
        <v>491.16245000000004</v>
      </c>
      <c r="E29" s="26">
        <v>203.16096999999999</v>
      </c>
      <c r="F29" s="60">
        <f>+D29-E29</f>
        <v>288.00148000000002</v>
      </c>
      <c r="G29" s="59">
        <f t="shared" si="3"/>
        <v>1.4176024066039852</v>
      </c>
    </row>
    <row r="30" spans="1:9" x14ac:dyDescent="0.2">
      <c r="B30" s="18"/>
      <c r="C30" s="2" t="s">
        <v>58</v>
      </c>
      <c r="D30" s="26">
        <v>57226.061329999997</v>
      </c>
      <c r="E30" s="26">
        <v>16924.935550000002</v>
      </c>
      <c r="F30" s="60">
        <f>+D30-E30</f>
        <v>40301.125779999995</v>
      </c>
      <c r="G30" s="59">
        <f t="shared" si="3"/>
        <v>2.3811686408460204</v>
      </c>
    </row>
    <row r="31" spans="1:9" hidden="1" x14ac:dyDescent="0.2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2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t="15.75" hidden="1" x14ac:dyDescent="0.2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t="15.75" hidden="1" x14ac:dyDescent="0.2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t="15.75" hidden="1" x14ac:dyDescent="0.2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ht="15.75" x14ac:dyDescent="0.25">
      <c r="B36" s="16" t="s">
        <v>31</v>
      </c>
      <c r="D36" s="20">
        <f>SUM(D37:D39)</f>
        <v>2561.1847699999998</v>
      </c>
      <c r="E36" s="20">
        <f>SUM(E37:E39)</f>
        <v>44013.532349999994</v>
      </c>
      <c r="F36" s="20">
        <f>+D36-E36</f>
        <v>-41452.347579999994</v>
      </c>
      <c r="G36" s="59">
        <f t="shared" si="3"/>
        <v>-0.94180915202094662</v>
      </c>
    </row>
    <row r="37" spans="1:9" x14ac:dyDescent="0.2">
      <c r="B37" s="18"/>
      <c r="C37" s="19" t="s">
        <v>32</v>
      </c>
      <c r="D37" s="26">
        <v>2047.6235800000002</v>
      </c>
      <c r="E37" s="26">
        <v>844.30781000000002</v>
      </c>
      <c r="F37" s="60">
        <f>+D37-E37</f>
        <v>1203.3157700000002</v>
      </c>
      <c r="G37" s="59">
        <f t="shared" si="3"/>
        <v>1.4252098058882106</v>
      </c>
    </row>
    <row r="38" spans="1:9" hidden="1" x14ac:dyDescent="0.2">
      <c r="B38" s="18"/>
      <c r="C38" s="19" t="s">
        <v>59</v>
      </c>
      <c r="D38" s="26">
        <v>0.42055999999999999</v>
      </c>
      <c r="E38" s="26">
        <v>0</v>
      </c>
      <c r="F38" s="60">
        <f t="shared" si="2"/>
        <v>0.42055999999999999</v>
      </c>
      <c r="G38" s="59" t="e">
        <f t="shared" si="3"/>
        <v>#DIV/0!</v>
      </c>
    </row>
    <row r="39" spans="1:9" x14ac:dyDescent="0.2">
      <c r="B39" s="18"/>
      <c r="C39" s="1" t="s">
        <v>33</v>
      </c>
      <c r="D39" s="26">
        <v>513.14062999999999</v>
      </c>
      <c r="E39" s="26">
        <v>43169.224539999996</v>
      </c>
      <c r="F39" s="60">
        <f>+D39-E39</f>
        <v>-42656.083909999994</v>
      </c>
      <c r="G39" s="59">
        <f t="shared" si="3"/>
        <v>-0.98811327663473469</v>
      </c>
    </row>
    <row r="40" spans="1:9" ht="11.25" customHeight="1" x14ac:dyDescent="0.2">
      <c r="C40" s="1"/>
      <c r="D40" s="26"/>
      <c r="E40" s="26"/>
      <c r="F40" s="3"/>
      <c r="G40" s="61"/>
    </row>
    <row r="41" spans="1:9" s="33" customFormat="1" ht="16.5" customHeight="1" x14ac:dyDescent="0.2">
      <c r="A41" s="27"/>
      <c r="B41" s="28" t="s">
        <v>34</v>
      </c>
      <c r="C41" s="29"/>
      <c r="D41" s="30">
        <f>+D20+D24+D28+D36</f>
        <v>2340539.9903400005</v>
      </c>
      <c r="E41" s="30">
        <f>E20+E24+E28+E36</f>
        <v>2290164.5948600005</v>
      </c>
      <c r="F41" s="30">
        <f>+D41-E41</f>
        <v>50375.395479999948</v>
      </c>
      <c r="G41" s="55">
        <f>+F41/E41</f>
        <v>2.1996408290068527E-2</v>
      </c>
      <c r="H41" s="50"/>
      <c r="I41" s="32"/>
    </row>
    <row r="42" spans="1:9" ht="20.100000000000001" customHeight="1" x14ac:dyDescent="0.25">
      <c r="B42" s="14" t="s">
        <v>35</v>
      </c>
      <c r="D42" s="35"/>
      <c r="E42" s="35"/>
      <c r="F42" s="36"/>
      <c r="G42" s="62"/>
      <c r="H42" s="37"/>
    </row>
    <row r="43" spans="1:9" ht="15.75" x14ac:dyDescent="0.25">
      <c r="B43" s="16" t="s">
        <v>36</v>
      </c>
      <c r="D43" s="38">
        <f>SUM(D44:D49)</f>
        <v>1820306.1328600002</v>
      </c>
      <c r="E43" s="38">
        <f>SUM(E44:E49)</f>
        <v>2022905.8554999998</v>
      </c>
      <c r="F43" s="38">
        <f t="shared" ref="F43:F49" si="5">+D43-E43</f>
        <v>-202599.72263999959</v>
      </c>
      <c r="G43" s="59">
        <f t="shared" ref="G43:G49" si="6">+F43/E43</f>
        <v>-0.1001528183277334</v>
      </c>
    </row>
    <row r="44" spans="1:9" x14ac:dyDescent="0.2">
      <c r="B44" s="18"/>
      <c r="C44" s="1" t="s">
        <v>37</v>
      </c>
      <c r="D44" s="26">
        <v>1274870.2586500002</v>
      </c>
      <c r="E44" s="26">
        <v>1284280.5290899999</v>
      </c>
      <c r="F44" s="22">
        <f t="shared" si="5"/>
        <v>-9410.2704399996437</v>
      </c>
      <c r="G44" s="59">
        <f t="shared" si="6"/>
        <v>-7.3272701928039511E-3</v>
      </c>
    </row>
    <row r="45" spans="1:9" x14ac:dyDescent="0.2">
      <c r="B45" s="18"/>
      <c r="C45" s="2" t="s">
        <v>38</v>
      </c>
      <c r="D45" s="26">
        <v>471719.71192000003</v>
      </c>
      <c r="E45" s="26">
        <v>587468.83422000008</v>
      </c>
      <c r="F45" s="22">
        <f t="shared" si="5"/>
        <v>-115749.12230000005</v>
      </c>
      <c r="G45" s="59">
        <f t="shared" si="6"/>
        <v>-0.19703023472501927</v>
      </c>
    </row>
    <row r="46" spans="1:9" x14ac:dyDescent="0.2">
      <c r="B46" s="18"/>
      <c r="C46" s="2" t="s">
        <v>39</v>
      </c>
      <c r="D46" s="26">
        <v>3824.7732999999998</v>
      </c>
      <c r="E46" s="26">
        <v>1515.3328200000001</v>
      </c>
      <c r="F46" s="22">
        <f t="shared" si="5"/>
        <v>2309.4404799999998</v>
      </c>
      <c r="G46" s="59">
        <f t="shared" si="6"/>
        <v>1.5240483473458983</v>
      </c>
    </row>
    <row r="47" spans="1:9" x14ac:dyDescent="0.2">
      <c r="B47" s="18"/>
      <c r="C47" s="1" t="s">
        <v>40</v>
      </c>
      <c r="D47" s="26">
        <v>41550.074869999997</v>
      </c>
      <c r="E47" s="26">
        <v>40626.598380000003</v>
      </c>
      <c r="F47" s="22">
        <f t="shared" si="5"/>
        <v>923.47648999999365</v>
      </c>
      <c r="G47" s="59">
        <f t="shared" si="6"/>
        <v>2.2730834645871074E-2</v>
      </c>
    </row>
    <row r="48" spans="1:9" x14ac:dyDescent="0.2">
      <c r="B48" s="18"/>
      <c r="C48" s="2" t="s">
        <v>41</v>
      </c>
      <c r="D48" s="26">
        <v>0</v>
      </c>
      <c r="E48" s="26">
        <v>96.749679999999998</v>
      </c>
      <c r="F48" s="22">
        <f t="shared" si="5"/>
        <v>-96.749679999999998</v>
      </c>
      <c r="G48" s="59">
        <f t="shared" si="6"/>
        <v>-1</v>
      </c>
    </row>
    <row r="49" spans="1:9" x14ac:dyDescent="0.2">
      <c r="B49" s="18"/>
      <c r="C49" s="2" t="s">
        <v>42</v>
      </c>
      <c r="D49" s="22">
        <v>28341.314120000003</v>
      </c>
      <c r="E49" s="22">
        <v>108917.81131</v>
      </c>
      <c r="F49" s="22">
        <f t="shared" si="5"/>
        <v>-80576.497189999995</v>
      </c>
      <c r="G49" s="59">
        <f t="shared" si="6"/>
        <v>-0.73979174040382201</v>
      </c>
    </row>
    <row r="50" spans="1:9" ht="15.75" hidden="1" x14ac:dyDescent="0.2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ref="G50:G55" si="8">+F50/E50</f>
        <v>#DIV/0!</v>
      </c>
    </row>
    <row r="51" spans="1:9" hidden="1" x14ac:dyDescent="0.2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8"/>
        <v>#DIV/0!</v>
      </c>
    </row>
    <row r="52" spans="1:9" ht="15.75" hidden="1" x14ac:dyDescent="0.2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8"/>
        <v>#DIV/0!</v>
      </c>
    </row>
    <row r="53" spans="1:9" ht="15.75" x14ac:dyDescent="0.25">
      <c r="B53" s="16" t="s">
        <v>28</v>
      </c>
      <c r="D53" s="38">
        <f>SUM(D54:D55)</f>
        <v>39051.796560000003</v>
      </c>
      <c r="E53" s="38">
        <f>SUM(E54:E55)</f>
        <v>35097.026310000001</v>
      </c>
      <c r="F53" s="38">
        <f>+D53-E53</f>
        <v>3954.7702500000014</v>
      </c>
      <c r="G53" s="59">
        <f>+F53/E53</f>
        <v>0.1126810634915013</v>
      </c>
    </row>
    <row r="54" spans="1:9" x14ac:dyDescent="0.2">
      <c r="B54" s="18"/>
      <c r="C54" s="2" t="s">
        <v>29</v>
      </c>
      <c r="D54" s="26">
        <v>39051.796560000003</v>
      </c>
      <c r="E54" s="26">
        <v>35097.026310000001</v>
      </c>
      <c r="F54" s="22">
        <f>+D54-E54</f>
        <v>3954.7702500000014</v>
      </c>
      <c r="G54" s="59">
        <f>+F54/E54</f>
        <v>0.1126810634915013</v>
      </c>
    </row>
    <row r="55" spans="1:9" ht="15.75" hidden="1" x14ac:dyDescent="0.2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8"/>
        <v>#DIV/0!</v>
      </c>
    </row>
    <row r="56" spans="1:9" ht="15.6" customHeight="1" x14ac:dyDescent="0.25">
      <c r="B56" s="16" t="s">
        <v>46</v>
      </c>
      <c r="D56" s="38">
        <f>SUM(D57:D58)</f>
        <v>1205.5102400000001</v>
      </c>
      <c r="E56" s="38">
        <f>SUM(E57:E58)</f>
        <v>4827.2671399999999</v>
      </c>
      <c r="F56" s="38">
        <f>+D56-E56</f>
        <v>-3621.7568999999999</v>
      </c>
      <c r="G56" s="59">
        <f>+F56/E56</f>
        <v>-0.75027065935281967</v>
      </c>
    </row>
    <row r="57" spans="1:9" ht="16.5" customHeight="1" x14ac:dyDescent="0.25">
      <c r="B57" s="16"/>
      <c r="C57" s="2" t="s">
        <v>47</v>
      </c>
      <c r="D57" s="26">
        <v>1096.23324</v>
      </c>
      <c r="E57" s="26">
        <v>3712.5966400000002</v>
      </c>
      <c r="F57" s="22">
        <f>+D57-E57</f>
        <v>-2616.3634000000002</v>
      </c>
      <c r="G57" s="59">
        <f>+F57/E57</f>
        <v>-0.70472600546231168</v>
      </c>
    </row>
    <row r="58" spans="1:9" s="33" customFormat="1" ht="13.15" customHeight="1" x14ac:dyDescent="0.2">
      <c r="A58" s="1"/>
      <c r="B58" s="18"/>
      <c r="C58" s="2" t="s">
        <v>48</v>
      </c>
      <c r="D58" s="26">
        <v>109.277</v>
      </c>
      <c r="E58" s="26">
        <v>1114.6704999999999</v>
      </c>
      <c r="F58" s="22">
        <f>+D58-E58</f>
        <v>-1005.3934999999999</v>
      </c>
      <c r="G58" s="59">
        <f>+F58/E58</f>
        <v>-0.90196475101835027</v>
      </c>
      <c r="H58" s="8"/>
      <c r="I58" s="8"/>
    </row>
    <row r="59" spans="1:9" s="33" customFormat="1" ht="15.6" hidden="1" customHeight="1" x14ac:dyDescent="0.2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7"/>
        <v>-60.40725999999998</v>
      </c>
      <c r="G59" s="59">
        <f t="shared" ref="G59:G65" si="9">+F59/E59</f>
        <v>-0.35599524720957421</v>
      </c>
      <c r="H59" s="8"/>
      <c r="I59" s="8"/>
    </row>
    <row r="60" spans="1:9" s="33" customFormat="1" ht="15.6" hidden="1" customHeight="1" x14ac:dyDescent="0.2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7"/>
        <v>-60.40725999999998</v>
      </c>
      <c r="G60" s="59">
        <f t="shared" si="9"/>
        <v>-0.35599524720957421</v>
      </c>
      <c r="H60" s="8"/>
      <c r="I60" s="8"/>
    </row>
    <row r="61" spans="1:9" s="33" customFormat="1" ht="15.6" hidden="1" customHeight="1" x14ac:dyDescent="0.2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7"/>
        <v>-60.40725999999998</v>
      </c>
      <c r="G61" s="59">
        <f t="shared" si="9"/>
        <v>-0.35599524720957421</v>
      </c>
      <c r="H61" s="8"/>
      <c r="I61" s="8"/>
    </row>
    <row r="62" spans="1:9" ht="15.6" hidden="1" customHeight="1" x14ac:dyDescent="0.2">
      <c r="B62" s="14" t="s">
        <v>51</v>
      </c>
      <c r="D62" s="3">
        <v>109.27832000000001</v>
      </c>
      <c r="E62" s="3">
        <v>169.68557999999999</v>
      </c>
      <c r="F62" s="22">
        <f t="shared" si="7"/>
        <v>-60.40725999999998</v>
      </c>
      <c r="G62" s="59">
        <f t="shared" si="9"/>
        <v>-0.35599524720957421</v>
      </c>
    </row>
    <row r="63" spans="1:9" ht="15.75" hidden="1" x14ac:dyDescent="0.25">
      <c r="B63" s="16" t="s">
        <v>4</v>
      </c>
      <c r="D63" s="41">
        <v>109.27832000000001</v>
      </c>
      <c r="E63" s="41">
        <v>169.68557999999999</v>
      </c>
      <c r="F63" s="22">
        <f t="shared" si="7"/>
        <v>-60.40725999999998</v>
      </c>
      <c r="G63" s="59">
        <f t="shared" si="9"/>
        <v>-0.35599524720957421</v>
      </c>
    </row>
    <row r="64" spans="1:9" hidden="1" x14ac:dyDescent="0.2">
      <c r="B64" s="18"/>
      <c r="C64" s="2" t="s">
        <v>52</v>
      </c>
      <c r="D64" s="42">
        <v>109.27832000000001</v>
      </c>
      <c r="E64" s="42">
        <v>169.68557999999999</v>
      </c>
      <c r="F64" s="22">
        <f t="shared" si="7"/>
        <v>-60.40725999999998</v>
      </c>
      <c r="G64" s="59">
        <f t="shared" si="9"/>
        <v>-0.35599524720957421</v>
      </c>
    </row>
    <row r="65" spans="1:9" hidden="1" x14ac:dyDescent="0.2">
      <c r="B65" s="18"/>
      <c r="C65" s="2" t="s">
        <v>53</v>
      </c>
      <c r="D65" s="43">
        <v>109.27832000000001</v>
      </c>
      <c r="E65" s="43">
        <v>169.68557999999999</v>
      </c>
      <c r="F65" s="22">
        <f t="shared" si="7"/>
        <v>-60.40725999999998</v>
      </c>
      <c r="G65" s="59">
        <f t="shared" si="9"/>
        <v>-0.35599524720957421</v>
      </c>
    </row>
    <row r="66" spans="1:9" ht="3" customHeight="1" x14ac:dyDescent="0.2">
      <c r="D66" s="3">
        <v>109.27832000000001</v>
      </c>
      <c r="E66" s="3">
        <v>169.68557999999999</v>
      </c>
      <c r="F66" s="22">
        <f t="shared" si="7"/>
        <v>-60.40725999999998</v>
      </c>
      <c r="G66" s="61"/>
    </row>
    <row r="67" spans="1:9" s="33" customFormat="1" ht="15.75" x14ac:dyDescent="0.2">
      <c r="A67" s="27"/>
      <c r="B67" s="28" t="s">
        <v>54</v>
      </c>
      <c r="C67" s="29"/>
      <c r="D67" s="30">
        <f>+D43+D50+D53+D56</f>
        <v>1860563.4396600001</v>
      </c>
      <c r="E67" s="30">
        <f>+E43+E50+E53+E56</f>
        <v>2062830.1489499998</v>
      </c>
      <c r="F67" s="30">
        <f>+D67-E67</f>
        <v>-202266.70928999968</v>
      </c>
      <c r="G67" s="55">
        <f>+F67/E67</f>
        <v>-9.8053011971419635E-2</v>
      </c>
      <c r="H67" s="8"/>
      <c r="I67" s="8"/>
    </row>
    <row r="68" spans="1:9" ht="3.4" customHeight="1" x14ac:dyDescent="0.2">
      <c r="F68" s="3"/>
      <c r="G68" s="61"/>
    </row>
    <row r="69" spans="1:9" s="33" customFormat="1" ht="15.75" x14ac:dyDescent="0.25">
      <c r="A69" s="27"/>
      <c r="B69" s="28" t="s">
        <v>55</v>
      </c>
      <c r="C69" s="29"/>
      <c r="D69" s="51">
        <f>+D41-D67</f>
        <v>479976.55068000033</v>
      </c>
      <c r="E69" s="44">
        <f>E41-E67</f>
        <v>227334.44591000071</v>
      </c>
      <c r="F69" s="44">
        <f>+D69-E69</f>
        <v>252642.10476999963</v>
      </c>
      <c r="G69" s="63">
        <f>+F69/E69</f>
        <v>1.1113234677599977</v>
      </c>
      <c r="H69" s="8"/>
      <c r="I69" s="8"/>
    </row>
    <row r="70" spans="1:9" ht="15" customHeight="1" x14ac:dyDescent="0.2">
      <c r="B70" s="68" t="s">
        <v>5</v>
      </c>
      <c r="C70" s="68"/>
      <c r="D70" s="68"/>
      <c r="E70" s="68"/>
    </row>
    <row r="71" spans="1:9" ht="15.75" x14ac:dyDescent="0.25">
      <c r="D71" s="35"/>
      <c r="E71" s="45"/>
      <c r="F71" s="24"/>
    </row>
    <row r="74" spans="1:9" ht="15.75" x14ac:dyDescent="0.25">
      <c r="D74" s="36"/>
      <c r="E74" s="36"/>
    </row>
    <row r="76" spans="1:9" x14ac:dyDescent="0.2">
      <c r="A76" s="46"/>
    </row>
    <row r="77" spans="1:9" ht="15.75" x14ac:dyDescent="0.25">
      <c r="A77" s="47"/>
      <c r="B77" s="48"/>
    </row>
    <row r="78" spans="1:9" x14ac:dyDescent="0.2">
      <c r="B78" s="48"/>
    </row>
    <row r="79" spans="1:9" x14ac:dyDescent="0.2">
      <c r="B79" s="48"/>
    </row>
    <row r="81" spans="1:9" hidden="1" x14ac:dyDescent="0.2"/>
    <row r="82" spans="1:9" hidden="1" x14ac:dyDescent="0.2"/>
    <row r="83" spans="1:9" s="5" customFormat="1" ht="15.75" x14ac:dyDescent="0.2">
      <c r="A83" s="64"/>
      <c r="B83" s="64"/>
      <c r="C83" s="64"/>
      <c r="D83" s="64"/>
      <c r="E83" s="64"/>
      <c r="F83" s="6"/>
      <c r="G83" s="6"/>
      <c r="H83" s="6"/>
      <c r="I83" s="6"/>
    </row>
    <row r="84" spans="1:9" s="5" customFormat="1" x14ac:dyDescent="0.2">
      <c r="A84" s="65"/>
      <c r="B84" s="65"/>
      <c r="C84" s="65"/>
      <c r="D84" s="65"/>
      <c r="E84" s="65"/>
      <c r="F84" s="6"/>
      <c r="G84" s="6"/>
      <c r="H84" s="6"/>
      <c r="I84" s="6"/>
    </row>
    <row r="85" spans="1:9" s="5" customFormat="1" x14ac:dyDescent="0.2">
      <c r="A85" s="65"/>
      <c r="B85" s="65"/>
      <c r="C85" s="65"/>
      <c r="D85" s="65"/>
      <c r="E85" s="65"/>
      <c r="F85" s="6"/>
      <c r="G85" s="6"/>
      <c r="H85" s="6"/>
      <c r="I85" s="6"/>
    </row>
    <row r="90" spans="1:9" s="5" customFormat="1" x14ac:dyDescent="0.2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2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2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2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2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2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2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2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2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2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2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2">
      <c r="A142" s="1"/>
      <c r="B142" s="2"/>
      <c r="C142" s="2"/>
      <c r="D142" s="3">
        <f>+'ERF1'!D69</f>
        <v>479976.55068000033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</cp:lastModifiedBy>
  <cp:lastPrinted>2023-05-15T16:30:57Z</cp:lastPrinted>
  <dcterms:created xsi:type="dcterms:W3CDTF">2022-02-21T21:24:29Z</dcterms:created>
  <dcterms:modified xsi:type="dcterms:W3CDTF">2023-06-08T15:46:42Z</dcterms:modified>
</cp:coreProperties>
</file>