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campo\Documents\Finanzas\Publicación de Estados en la WEB\Año 2023\Contabilidad\"/>
    </mc:Choice>
  </mc:AlternateContent>
  <xr:revisionPtr revIDLastSave="0" documentId="13_ncr:1_{5B8EC9CF-7B5F-45A2-8AE7-42365F00350B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3" l="1"/>
  <c r="G50" i="3"/>
  <c r="G51" i="3"/>
  <c r="G52" i="3"/>
  <c r="G55" i="3"/>
  <c r="G58" i="3"/>
  <c r="G59" i="3"/>
  <c r="G60" i="3"/>
  <c r="G61" i="3"/>
  <c r="G62" i="3"/>
  <c r="G63" i="3"/>
  <c r="G64" i="3"/>
  <c r="G65" i="3"/>
  <c r="G66" i="3"/>
  <c r="G21" i="3"/>
  <c r="G23" i="3"/>
  <c r="G26" i="3"/>
  <c r="G27" i="3"/>
  <c r="G31" i="3"/>
  <c r="G32" i="3"/>
  <c r="G33" i="3"/>
  <c r="G34" i="3"/>
  <c r="G35" i="3"/>
  <c r="G38" i="3"/>
  <c r="G39" i="3"/>
  <c r="E43" i="3"/>
  <c r="F58" i="3"/>
  <c r="F57" i="3"/>
  <c r="G57" i="3" s="1"/>
  <c r="F54" i="3"/>
  <c r="G54" i="3" s="1"/>
  <c r="F49" i="3"/>
  <c r="G49" i="3" s="1"/>
  <c r="F48" i="3"/>
  <c r="F47" i="3"/>
  <c r="G47" i="3" s="1"/>
  <c r="F46" i="3"/>
  <c r="G46" i="3" s="1"/>
  <c r="F45" i="3"/>
  <c r="G45" i="3" s="1"/>
  <c r="F44" i="3"/>
  <c r="G44" i="3" s="1"/>
  <c r="F39" i="3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F24" i="3" s="1"/>
  <c r="G24" i="3" s="1"/>
  <c r="E20" i="3"/>
  <c r="D20" i="3"/>
  <c r="F20" i="3" s="1"/>
  <c r="G20" i="3" s="1"/>
  <c r="E17" i="3"/>
  <c r="D17" i="3"/>
  <c r="G28" i="3" l="1"/>
  <c r="F53" i="3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<sst xmlns="http://schemas.openxmlformats.org/spreadsheetml/2006/main" count="69" uniqueCount="65">
  <si>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</si>
  <si>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</si>
  <si>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</si>
  <si>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</si>
  <si>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</si>
  <si>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</si>
  <si>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</si>
  <si>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</si>
  <si>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</si>
  <si>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</si>
  <si>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</si>
  <si>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</si>
  <si>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</si>
  <si>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</si>
  <si>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</si>
  <si>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</si>
  <si>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</si>
  <si>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</si>
  <si>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</si>
  <si>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</si>
  <si>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</si>
  <si>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</si>
  <si>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</si>
  <si>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</si>
  <si>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</si>
  <si>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</si>
  <si>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</si>
  <si>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</si>
  <si>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</si>
  <si>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</si>
  <si>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</si>
  <si>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</si>
  <si>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</si>
  <si>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</si>
  <si>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</si>
  <si>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</si>
  <si>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</si>
  <si>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</si>
  <si>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</si>
  <si>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</si>
  <si>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</si>
  <si>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</si>
  <si>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</si>
  <si>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</si>
  <si>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</si>
  <si>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</si>
  <si>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</si>
  <si>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</si>
  <si>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</si>
  <si>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</si>
  <si>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</si>
  <si>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</si>
  <si>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</si>
  <si>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</si>
  <si>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</si>
  <si>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</si>
  <si>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</si>
  <si>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</si>
  <si>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</si>
  <si>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</si>
  <si>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</si>
  <si>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</si>
  <si>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</si>
  <si>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</si>
  <si>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setiembre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</si>
</sst>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B7" sqref="B7:G69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7" width="12.26953125" style="6" customWidth="1"/>
    <col min="8" max="8" width="22" style="6" bestFit="1" customWidth="1"/>
    <col min="9" max="9" width="19.542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7" t="s">
        <v>1</v>
      </c>
      <c r="C2" s="67"/>
      <c r="D2" s="67"/>
      <c r="E2" s="67"/>
      <c r="G2" s="8">
        <v>1000</v>
      </c>
      <c r="H2" s="52"/>
    </row>
    <row r="3" spans="1:9" x14ac:dyDescent="0.35">
      <c r="B3" s="67" t="s">
        <v>6</v>
      </c>
      <c r="C3" s="67"/>
      <c r="D3" s="67"/>
      <c r="E3" s="67"/>
      <c r="H3" s="53"/>
    </row>
    <row r="4" spans="1:9" x14ac:dyDescent="0.35">
      <c r="B4" s="67" t="s">
        <v>64</v>
      </c>
      <c r="C4" s="67"/>
      <c r="D4" s="67"/>
      <c r="E4" s="67"/>
      <c r="F4" s="9">
        <v>1000</v>
      </c>
    </row>
    <row r="5" spans="1:9" s="7" customFormat="1" x14ac:dyDescent="0.35">
      <c r="B5" s="67" t="s">
        <v>2</v>
      </c>
      <c r="C5" s="67"/>
      <c r="D5" s="67"/>
      <c r="E5" s="67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45199</v>
      </c>
      <c r="E7" s="13">
        <v>44834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6" t="s">
        <v>56</v>
      </c>
      <c r="C9" s="66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1868.9619599999999</v>
      </c>
      <c r="E20" s="20">
        <f>SUM(E21:E23)</f>
        <v>1193.18029</v>
      </c>
      <c r="F20" s="20">
        <f>+D20-E20</f>
        <v>675.78166999999985</v>
      </c>
      <c r="G20" s="59">
        <f>+F20/E20</f>
        <v>0.5663701250043276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1868.9619599999999</v>
      </c>
      <c r="E22" s="26">
        <v>1193.18029</v>
      </c>
      <c r="F22" s="60">
        <f>+D22-E22</f>
        <v>675.78166999999985</v>
      </c>
      <c r="G22" s="59">
        <f t="shared" si="3"/>
        <v>0.5663701250043276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4075257.9388600001</v>
      </c>
      <c r="E24" s="20">
        <f>SUM(E25:E27)</f>
        <v>4042407.1307800002</v>
      </c>
      <c r="F24" s="20">
        <f>+D24-E24</f>
        <v>32850.808079999872</v>
      </c>
      <c r="G24" s="59">
        <f t="shared" si="3"/>
        <v>8.1265461437233233E-3</v>
      </c>
      <c r="H24" s="21"/>
    </row>
    <row r="25" spans="1:9" x14ac:dyDescent="0.35">
      <c r="B25" s="18"/>
      <c r="C25" s="23" t="s">
        <v>22</v>
      </c>
      <c r="D25" s="26">
        <v>4075257.9388600001</v>
      </c>
      <c r="E25" s="26">
        <v>4042407.1307800002</v>
      </c>
      <c r="F25" s="60">
        <f>+D25-E25</f>
        <v>32850.808079999872</v>
      </c>
      <c r="G25" s="59">
        <f t="shared" si="3"/>
        <v>8.1265461437233233E-3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121182.86167</v>
      </c>
      <c r="E28" s="20">
        <f t="shared" ref="E28" si="4">SUM(E29:E32)</f>
        <v>39107.240739999994</v>
      </c>
      <c r="F28" s="20">
        <f>SUM(F29:F32)</f>
        <v>82075.620930000005</v>
      </c>
      <c r="G28" s="59">
        <f t="shared" si="3"/>
        <v>2.0987320858474869</v>
      </c>
    </row>
    <row r="29" spans="1:9" x14ac:dyDescent="0.35">
      <c r="B29" s="18"/>
      <c r="C29" s="2" t="s">
        <v>57</v>
      </c>
      <c r="D29" s="26">
        <v>563.52471000000003</v>
      </c>
      <c r="E29" s="26">
        <v>274.51623999999998</v>
      </c>
      <c r="F29" s="60">
        <f>+D29-E29</f>
        <v>289.00847000000005</v>
      </c>
      <c r="G29" s="59">
        <f t="shared" si="3"/>
        <v>1.052791885827957</v>
      </c>
    </row>
    <row r="30" spans="1:9" x14ac:dyDescent="0.35">
      <c r="B30" s="18"/>
      <c r="C30" s="2" t="s">
        <v>58</v>
      </c>
      <c r="D30" s="26">
        <v>120619.33696</v>
      </c>
      <c r="E30" s="26">
        <v>38832.724499999997</v>
      </c>
      <c r="F30" s="60">
        <f>+D30-E30</f>
        <v>81786.612460000004</v>
      </c>
      <c r="G30" s="59">
        <f t="shared" si="3"/>
        <v>2.1061260448001788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4152.4334100000005</v>
      </c>
      <c r="E36" s="20">
        <f>SUM(E37:E39)</f>
        <v>48207.671390000003</v>
      </c>
      <c r="F36" s="20">
        <f>+D36-E36</f>
        <v>-44055.237980000005</v>
      </c>
      <c r="G36" s="59">
        <f t="shared" si="3"/>
        <v>-0.91386363849838714</v>
      </c>
    </row>
    <row r="37" spans="1:9" x14ac:dyDescent="0.35">
      <c r="B37" s="18"/>
      <c r="C37" s="19" t="s">
        <v>32</v>
      </c>
      <c r="D37" s="26">
        <v>3106.8193300000003</v>
      </c>
      <c r="E37" s="26">
        <v>4529.2837099999997</v>
      </c>
      <c r="F37" s="60">
        <f>+D37-E37</f>
        <v>-1422.4643799999994</v>
      </c>
      <c r="G37" s="59">
        <f t="shared" si="3"/>
        <v>-0.31405945643444788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1045.19352</v>
      </c>
      <c r="E39" s="26">
        <v>43678.38768</v>
      </c>
      <c r="F39" s="60">
        <f>+D39-E39</f>
        <v>-42633.194159999999</v>
      </c>
      <c r="G39" s="59">
        <f t="shared" si="3"/>
        <v>-0.97607069364241694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4202462.1958999997</v>
      </c>
      <c r="E41" s="30">
        <f>E20+E24+E28+E36</f>
        <v>4130915.2231999999</v>
      </c>
      <c r="F41" s="30">
        <f>+D41-E41</f>
        <v>71546.972699999809</v>
      </c>
      <c r="G41" s="55">
        <f>+F41/E41</f>
        <v>1.7319884053339681E-2</v>
      </c>
      <c r="H41" s="50"/>
      <c r="I41" s="32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3341469.7482100003</v>
      </c>
      <c r="E43" s="38">
        <f>SUM(E44:E49)</f>
        <v>3477720.88827</v>
      </c>
      <c r="F43" s="38">
        <f t="shared" ref="F43:F49" si="5">+D43-E43</f>
        <v>-136251.14005999966</v>
      </c>
      <c r="G43" s="59">
        <f>+F43/E43</f>
        <v>-3.9178284985307746E-2</v>
      </c>
    </row>
    <row r="44" spans="1:9" x14ac:dyDescent="0.35">
      <c r="B44" s="18"/>
      <c r="C44" s="1" t="s">
        <v>37</v>
      </c>
      <c r="D44" s="26">
        <v>2262353.5260999999</v>
      </c>
      <c r="E44" s="26">
        <v>2220128.8342600004</v>
      </c>
      <c r="F44" s="22">
        <f t="shared" si="5"/>
        <v>42224.691839999519</v>
      </c>
      <c r="G44" s="59">
        <f t="shared" ref="G44:G66" si="6">+F44/E44</f>
        <v>1.9019027719656457E-2</v>
      </c>
    </row>
    <row r="45" spans="1:9" x14ac:dyDescent="0.35">
      <c r="B45" s="18"/>
      <c r="C45" s="2" t="s">
        <v>38</v>
      </c>
      <c r="D45" s="26">
        <v>873242.64607000002</v>
      </c>
      <c r="E45" s="26">
        <v>1051162.6430900001</v>
      </c>
      <c r="F45" s="22">
        <f t="shared" si="5"/>
        <v>-177919.99702000013</v>
      </c>
      <c r="G45" s="59">
        <f t="shared" si="6"/>
        <v>-0.1692601979242585</v>
      </c>
    </row>
    <row r="46" spans="1:9" x14ac:dyDescent="0.35">
      <c r="B46" s="18"/>
      <c r="C46" s="2" t="s">
        <v>39</v>
      </c>
      <c r="D46" s="26">
        <v>27724.328239999999</v>
      </c>
      <c r="E46" s="26">
        <v>4213.6010099999994</v>
      </c>
      <c r="F46" s="22">
        <f t="shared" si="5"/>
        <v>23510.72723</v>
      </c>
      <c r="G46" s="59">
        <f t="shared" si="6"/>
        <v>5.5797231807669432</v>
      </c>
    </row>
    <row r="47" spans="1:9" x14ac:dyDescent="0.35">
      <c r="B47" s="18"/>
      <c r="C47" s="1" t="s">
        <v>40</v>
      </c>
      <c r="D47" s="26">
        <v>130997.86315999999</v>
      </c>
      <c r="E47" s="26">
        <v>72249.655959999989</v>
      </c>
      <c r="F47" s="22">
        <f t="shared" si="5"/>
        <v>58748.207200000004</v>
      </c>
      <c r="G47" s="59">
        <f t="shared" si="6"/>
        <v>0.81312784703812468</v>
      </c>
    </row>
    <row r="48" spans="1:9" x14ac:dyDescent="0.35">
      <c r="B48" s="18"/>
      <c r="C48" s="2" t="s">
        <v>41</v>
      </c>
      <c r="D48" s="26">
        <v>30.596259999999997</v>
      </c>
      <c r="E48" s="26">
        <v>96.749679999999998</v>
      </c>
      <c r="F48" s="22">
        <f t="shared" si="5"/>
        <v>-66.153419999999997</v>
      </c>
      <c r="G48" s="59">
        <f t="shared" si="6"/>
        <v>-0.68375854059672336</v>
      </c>
    </row>
    <row r="49" spans="1:9" x14ac:dyDescent="0.35">
      <c r="B49" s="18"/>
      <c r="C49" s="2" t="s">
        <v>42</v>
      </c>
      <c r="D49" s="22">
        <v>47120.788380000005</v>
      </c>
      <c r="E49" s="22">
        <v>129869.40427</v>
      </c>
      <c r="F49" s="22">
        <f t="shared" si="5"/>
        <v>-82748.615889999986</v>
      </c>
      <c r="G49" s="59">
        <f t="shared" si="6"/>
        <v>-0.63716790228716724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64502.024560000005</v>
      </c>
      <c r="E53" s="38">
        <f>SUM(E54:E55)</f>
        <v>62761.857130000004</v>
      </c>
      <c r="F53" s="38">
        <f>+D53-E53</f>
        <v>1740.1674300000013</v>
      </c>
      <c r="G53" s="59">
        <f t="shared" si="6"/>
        <v>2.7726512719270791E-2</v>
      </c>
    </row>
    <row r="54" spans="1:9" x14ac:dyDescent="0.35">
      <c r="B54" s="18"/>
      <c r="C54" s="2" t="s">
        <v>29</v>
      </c>
      <c r="D54" s="26">
        <v>64502.024560000005</v>
      </c>
      <c r="E54" s="26">
        <v>62761.857130000004</v>
      </c>
      <c r="F54" s="22">
        <f>+D54-E54</f>
        <v>1740.1674300000013</v>
      </c>
      <c r="G54" s="59">
        <f t="shared" si="6"/>
        <v>2.7726512719270791E-2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2166.9215199999999</v>
      </c>
      <c r="E56" s="38">
        <f>SUM(E57:E58)</f>
        <v>6697.1421700000001</v>
      </c>
      <c r="F56" s="38">
        <f>+D56-E56</f>
        <v>-4530.2206500000002</v>
      </c>
      <c r="G56" s="59">
        <f t="shared" si="6"/>
        <v>-0.67644086611946597</v>
      </c>
    </row>
    <row r="57" spans="1:9" ht="16.5" customHeight="1" x14ac:dyDescent="0.35">
      <c r="B57" s="16"/>
      <c r="C57" s="2" t="s">
        <v>47</v>
      </c>
      <c r="D57" s="26">
        <v>2057.64372</v>
      </c>
      <c r="E57" s="26">
        <v>4856.81304</v>
      </c>
      <c r="F57" s="22">
        <f>+D57-E57</f>
        <v>-2799.16932</v>
      </c>
      <c r="G57" s="59">
        <f t="shared" si="6"/>
        <v>-0.57633870131430875</v>
      </c>
    </row>
    <row r="58" spans="1:9" s="33" customFormat="1" ht="14.5" customHeight="1" x14ac:dyDescent="0.35">
      <c r="A58" s="1"/>
      <c r="B58" s="18"/>
      <c r="C58" s="2" t="s">
        <v>48</v>
      </c>
      <c r="D58" s="26">
        <v>109.2778</v>
      </c>
      <c r="E58" s="26">
        <v>1840.3291299999999</v>
      </c>
      <c r="F58" s="22">
        <f>+D58-E58</f>
        <v>-1731.0513299999998</v>
      </c>
      <c r="G58" s="59">
        <f t="shared" si="6"/>
        <v>-0.94062051281011883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3408138.69429</v>
      </c>
      <c r="E67" s="30">
        <f>+E43+E50+E53+E56</f>
        <v>3547179.8875699998</v>
      </c>
      <c r="F67" s="30">
        <f>+D67-E67</f>
        <v>-139041.19327999977</v>
      </c>
      <c r="G67" s="55">
        <f>+F67/E67</f>
        <v>-3.9197671865254663E-2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794323.50160999969</v>
      </c>
      <c r="E69" s="44">
        <f>E41-E67</f>
        <v>583735.3356300001</v>
      </c>
      <c r="F69" s="44">
        <f>+D69-E69</f>
        <v>210588.16597999958</v>
      </c>
      <c r="G69" s="63">
        <f>+F69/E69</f>
        <v>0.36075966816831628</v>
      </c>
      <c r="H69" s="8"/>
      <c r="I69" s="8"/>
    </row>
    <row r="70" spans="1:9" ht="15" customHeight="1" x14ac:dyDescent="0.35">
      <c r="B70" s="68" t="s">
        <v>5</v>
      </c>
      <c r="C70" s="68"/>
      <c r="D70" s="68"/>
      <c r="E70" s="68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4"/>
      <c r="B83" s="64"/>
      <c r="C83" s="64"/>
      <c r="D83" s="64"/>
      <c r="E83" s="64"/>
      <c r="F83" s="6"/>
      <c r="G83" s="6"/>
      <c r="H83" s="6"/>
      <c r="I83" s="6"/>
    </row>
    <row r="84" spans="1:9" s="5" customFormat="1" x14ac:dyDescent="0.35">
      <c r="A84" s="65"/>
      <c r="B84" s="65"/>
      <c r="C84" s="65"/>
      <c r="D84" s="65"/>
      <c r="E84" s="65"/>
      <c r="F84" s="6"/>
      <c r="G84" s="6"/>
      <c r="H84" s="6"/>
      <c r="I84" s="6"/>
    </row>
    <row r="85" spans="1:9" s="5" customFormat="1" x14ac:dyDescent="0.35">
      <c r="A85" s="65"/>
      <c r="B85" s="65"/>
      <c r="C85" s="65"/>
      <c r="D85" s="65"/>
      <c r="E85" s="65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794323.50160999969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2023-09-11T17:55:49Z</cp:lastPrinted>
  <dcterms:created xsi:type="dcterms:W3CDTF">2022-02-21T21:24:29Z</dcterms:created>
  <dcterms:modified xsi:type="dcterms:W3CDTF">2023-10-11T14:46:36Z</dcterms:modified>
</cp:coreProperties>
</file>