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23\Conta\01 enero\"/>
    </mc:Choice>
  </mc:AlternateContent>
  <xr:revisionPtr revIDLastSave="0" documentId="13_ncr:1_{2F18C895-677A-4EDA-B782-07BD8AC5FC30}" xr6:coauthVersionLast="47" xr6:coauthVersionMax="47" xr10:uidLastSave="{00000000-0000-0000-0000-000000000000}"/>
  <bookViews>
    <workbookView xWindow="-28920" yWindow="-2055" windowWidth="29040" windowHeight="15840" xr2:uid="{C5F59F09-CA4C-4BF1-A2A6-DE031DB4FB1F}"/>
  </bookViews>
  <sheets>
    <sheet name="BG1" sheetId="2" r:id="rId1"/>
  </sheets>
  <externalReferences>
    <externalReference r:id="rId2"/>
  </externalReferences>
  <definedNames>
    <definedName name="AC_CxC_Anticipos_Act">'BG1'!$E$31</definedName>
    <definedName name="AC_CxC_Anticipos_Ant">'BG1'!$F$31</definedName>
    <definedName name="AC_CxC_ContribSocialesxCobrar_Act">'BG1'!$E$24</definedName>
    <definedName name="AC_CxC_ContribSocialesxCobrar_Ant">'BG1'!$F$24</definedName>
    <definedName name="AC_CxC_CxCenGestionJudicial_Act">'BG1'!$E$33</definedName>
    <definedName name="AC_CxC_CxCenGestionJudicial_Ant">'BG1'!$F$33</definedName>
    <definedName name="AC_CxC_DeudoresxAvales_Act">'BG1'!$E$32</definedName>
    <definedName name="AC_CxC_DeudoresxAvales_Ant">'BG1'!$F$32</definedName>
    <definedName name="AC_CxC_DocumentosxCobrar_Act">[1]BG1!$E$30</definedName>
    <definedName name="AC_CxC_DocumentosxCobrar_Ant">[1]BG1!$F$30</definedName>
    <definedName name="AC_CxC_ImpuestosxCobrar_Act">'BG1'!$E$23</definedName>
    <definedName name="AC_CxC_ImpuestosxCobrar_Ant">'BG1'!$F$23</definedName>
    <definedName name="AC_CxC_IngresosPropiedadxCobrar_Act">'BG1'!$E$27</definedName>
    <definedName name="AC_CxC_IngresosPropiedadxCobrar_Ant">'BG1'!$F$27</definedName>
    <definedName name="AC_CxC_OtrasCxC_Act">'BG1'!$E$34</definedName>
    <definedName name="AC_CxC_OtrasCxC_Ant">'BG1'!$F$34</definedName>
    <definedName name="AC_CxC_PrestamosxCobrar_Act">'BG1'!$E$29</definedName>
    <definedName name="AC_CxC_PrestamosxCobrar_Ant">'BG1'!$F$29</definedName>
    <definedName name="AC_CxC_ServiciosyDerechosxCobrar_Act">'BG1'!$E$26</definedName>
    <definedName name="AC_CxC_ServiciosyDerechosxCobrar_Ant">'BG1'!$F$26</definedName>
    <definedName name="AC_CxC_TransferenciasxCobrar_Act">'BG1'!$E$28</definedName>
    <definedName name="AC_CxC_TransferenciasxCobrar_Ant">'BG1'!$F$28</definedName>
    <definedName name="AC_CxC_VentasxCobrar_Act">'BG1'!$E$25</definedName>
    <definedName name="AC_CxC_VentasxCobrar_Ant">'BG1'!$F$25</definedName>
    <definedName name="AC_EfectEquivEfect_Caja_Act">'BG1'!$E$11</definedName>
    <definedName name="AC_EfectEquivEfect_Caja_Ant">'BG1'!$F$11</definedName>
    <definedName name="AC_EfectEquivEfect_CajaChicas_Act">'BG1'!$E$13</definedName>
    <definedName name="AC_EfectEquivEfect_CajaChicas_Ant">'BG1'!$F$13</definedName>
    <definedName name="AC_EfectEquivEfect_DepBanc_Act">'BG1'!$E$12</definedName>
    <definedName name="AC_EfectEquivEfect_DepBanc_Ant">'BG1'!$F$12</definedName>
    <definedName name="AC_EfectEquivEfect_EquivEfect_Act">'BG1'!$E$15</definedName>
    <definedName name="AC_EfectEquivEfect_EquivEfect_Ant">'BG1'!$F$15</definedName>
    <definedName name="AC_EfectEquivEfect_ValoresDep_Act">'BG1'!$E$14</definedName>
    <definedName name="AC_EfectEquivEfect_ValoresDep_Ant">'BG1'!$F$14</definedName>
    <definedName name="AC_Invent_BienesVenta_Act">'BG1'!$E$37</definedName>
    <definedName name="AC_Invent_BienesVenta_Ant">'BG1'!$F$37</definedName>
    <definedName name="AC_Invent_MatPrimasBienesProd_Act">'BG1'!$E$38</definedName>
    <definedName name="AC_Invent_MatPrimasBienesProd_Ant">'BG1'!$F$38</definedName>
    <definedName name="AC_Invent_MatSuministrosConsumo_Act">[1]BG1!$E$36</definedName>
    <definedName name="AC_Invent_MatSuministrosConsumo_Ant">[1]BG1!$F$36</definedName>
    <definedName name="AC_Inver_InstrumentosDerivados_Act">'BG1'!$E$19</definedName>
    <definedName name="AC_Inver_InstrumentosDerivados_Ant">'BG1'!$F$19</definedName>
    <definedName name="AC_Inver_OtrasInversiones_Act">'BG1'!$E$20</definedName>
    <definedName name="AC_Inver_OtrasInversiones_Ant">'BG1'!$F$20</definedName>
    <definedName name="AC_Inver_TitValores_a_CostAmort_Act">'BG1'!$E$18</definedName>
    <definedName name="AC_Inver_TitValores_a_CostAmort_Ant">'BG1'!$F$18</definedName>
    <definedName name="AC_Inver_TitValores_a_ValRazon_Act">'BG1'!$E$17</definedName>
    <definedName name="AC_Inver_TitValores_a_ValRazon_Ant">'BG1'!$F$17</definedName>
    <definedName name="AC_OtrosAct_ActCortoPlazo_Act">'BG1'!$E$41</definedName>
    <definedName name="AC_OtrosAct_ActCortoPlazo_Ant">'BG1'!$F$41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'BG1'!$E$69</definedName>
    <definedName name="AnoC_BienConce_ActBiologicos_Ant">'BG1'!$F$69</definedName>
    <definedName name="AnoC_BienConce_BienInfraBenef_Act">'BG1'!$E$70</definedName>
    <definedName name="AnoC_BienConce_BienInfraBenef_Ant">'BG1'!$F$70</definedName>
    <definedName name="AnoC_BienConce_BienIntangible_Act">'BG1'!$E$72</definedName>
    <definedName name="AnoC_BienConce_BienIntangible_Ant">'BG1'!$F$72</definedName>
    <definedName name="AnoC_BienConce_BienProcProd_Act">'BG1'!$E$73</definedName>
    <definedName name="AnoC_BienConce_BienProcProd_Ant">'BG1'!$F$73</definedName>
    <definedName name="AnoC_BienConce_PropiePlantEquip_Act">'BG1'!$E$68</definedName>
    <definedName name="AnoC_BienConce_PropiePlantEquip_Ant">'BG1'!$F$68</definedName>
    <definedName name="AnoC_BienConce_RecNaturales_Act">'BG1'!$E$71</definedName>
    <definedName name="AnoC_BienConce_RecNaturales_Ant">'BG1'!$F$71</definedName>
    <definedName name="AnoC_BienNoConce_ActBiologicos_Act">'BG1'!$E$60</definedName>
    <definedName name="AnoC_BienNoConce_ActBiologicos_Ant">'BG1'!$F$60</definedName>
    <definedName name="AnoC_BienNoConce_BienHistCult_Act">'BG1'!$E$62</definedName>
    <definedName name="AnoC_BienNoConce_BienHistCult_Ant">'BG1'!$F$62</definedName>
    <definedName name="AnoC_BienNoConce_BienInfraBenef_Act">'BG1'!$E$61</definedName>
    <definedName name="AnoC_BienNoConce_BienInfraBenef_Ant">'BG1'!$F$61</definedName>
    <definedName name="AnoC_BienNoConce_BienIntangibles_Act">'BG1'!$E$65</definedName>
    <definedName name="AnoC_BienNoConce_BienIntangibles_Ant">'BG1'!$F$65</definedName>
    <definedName name="AnoC_BienNoConce_BienProcProd_Act">'BG1'!$E$66</definedName>
    <definedName name="AnoC_BienNoConce_BienProcProd_Ant">'BG1'!$F$66</definedName>
    <definedName name="AnoC_BienNoConce_PropieDeInver_Act">'BG1'!$E$59</definedName>
    <definedName name="AnoC_BienNoConce_PropieDeInver_Ant">'BG1'!$F$59</definedName>
    <definedName name="AnoC_BienNoConce_PropiePlanEquip_Act">'BG1'!$E$58</definedName>
    <definedName name="AnoC_BienNoConce_PropiePlanEquip_Ant">'BG1'!$F$58</definedName>
    <definedName name="AnoC_BienNoConce_RecNatenConserv_Act">'BG1'!$E$64</definedName>
    <definedName name="AnoC_BienNoConce_RecNatenConserv_Ant">'BG1'!$F$64</definedName>
    <definedName name="AnoC_BienNoConce_RecNatenExplo_Act">'BG1'!$E$63</definedName>
    <definedName name="AnoC_BienNoConce_RecNatenExplo_Ant">'BG1'!$F$63</definedName>
    <definedName name="AnoC_CxC_Anticipos_Act">'BG1'!$E$54</definedName>
    <definedName name="AnoC_CxC_Anticipos_Ant">'BG1'!$F$54</definedName>
    <definedName name="AnoC_CxC_DeudoresxAvales_Act">'BG1'!$E$55</definedName>
    <definedName name="AnoC_CxC_DeudoresxAvales_Ant">'BG1'!$F$55</definedName>
    <definedName name="AnoC_CxC_DocsxCobrar_Act">'BG1'!$E$53</definedName>
    <definedName name="AnoC_CxC_DocsxCobrar_Ant">'BG1'!$F$53</definedName>
    <definedName name="AnoC_CxC_OtrasCxC_Act">'BG1'!$E$56</definedName>
    <definedName name="AnoC_CxC_OtrasCxC_Ant">'BG1'!$F$56</definedName>
    <definedName name="AnoC_CxC_PrestamosxCobrar_Act">'BG1'!$E$52</definedName>
    <definedName name="AnoC_CxC_PrestamosxCobrar_Ant">'BG1'!$F$52</definedName>
    <definedName name="AnoC_CxC_VentasxCobrar_Act">'BG1'!$E$51</definedName>
    <definedName name="AnoC_CxC_VentasxCobrar_Ant">'BG1'!$F$51</definedName>
    <definedName name="AnoC_Inver_InstrumDerivados_Act">'BG1'!$E$48</definedName>
    <definedName name="AnoC_Inver_InstrumDerivados_Ant">'BG1'!$F$48</definedName>
    <definedName name="AnoC_Inver_OtrasInver_Act">'BG1'!$E$49</definedName>
    <definedName name="AnoC_Inver_OtrasInver_Ant">'BG1'!$F$49</definedName>
    <definedName name="AnoC_Inver_TitVal_a_CostAmort_Act">'BG1'!$E$47</definedName>
    <definedName name="AnoC_Inver_TitVal_a_CostAmort_Ant">'BG1'!$F$47</definedName>
    <definedName name="AnoC_Inver_TitVal_a_ValRazonable_Act">'BG1'!$E$46</definedName>
    <definedName name="AnoC_Inver_TitVal_a_ValRazonable_Ant">'BG1'!$F$46</definedName>
    <definedName name="ANoC_InverPat_MetPart_Act">'BG1'!$E$74</definedName>
    <definedName name="ANoC_InverPat_MetPart_Ant">'BG1'!$F$74</definedName>
    <definedName name="AnoC_OtrosAct_ActLargoPlazoSujDep_Act">'BG1'!$E$78</definedName>
    <definedName name="AnoC_OtrosAct_ActLargoPlazoSujDep_Ant">'BG1'!$F$78</definedName>
    <definedName name="AnoC_OtrosAct_GastosDevengar_Act">'BG1'!$E$76</definedName>
    <definedName name="AnoC_OtrosAct_GastosDevengar_Ant">[1]BG1!$F$76</definedName>
    <definedName name="AnoC_OtrosAct_ObjetosValor_Act">'BG1'!$E$77</definedName>
    <definedName name="AnoC_OtrosAct_ObjetosValor_Ant">'BG1'!$F$77</definedName>
    <definedName name="_xlnm.Print_Area" localSheetId="0">'BG1'!$B$2:$F$143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'BG1'!$B$4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'BG1'!$E$137</definedName>
    <definedName name="Pat_InteresMinor_Ant">'BG1'!$F$137</definedName>
    <definedName name="Pat_Reservas_Act">'BG1'!#REF!</definedName>
    <definedName name="Pat_Reservas_Ant">'BG1'!$F$134</definedName>
    <definedName name="Pat_ResultadosAcum_Act">'BG1'!$E$136</definedName>
    <definedName name="Pat_ResultadosAcum_Ant">'BG1'!$F$136</definedName>
    <definedName name="Pat_TransferenciaCap_Act">'BG1'!#REF!</definedName>
    <definedName name="Pat_TransferenciaCap_Ant">'BG1'!#REF!</definedName>
    <definedName name="Pat_VariacionesNoReser_Act">'BG1'!$E$135</definedName>
    <definedName name="Pat_VariacionesNoReser_Ant">'BG1'!$F$135</definedName>
    <definedName name="PC_Deudas_DeudasComerciales_Act">'BG1'!#REF!</definedName>
    <definedName name="PC_Deudas_DeudasComerciales_Ant">'BG1'!#REF!</definedName>
    <definedName name="PC_Deudas_DeudaSocialFiscal_Act">'BG1'!$E$89</definedName>
    <definedName name="PC_Deudas_DeudaSocialFiscal_Ant">'BG1'!$F$89</definedName>
    <definedName name="PC_Deudas_DeudasxAnticipos_Act">'BG1'!$E$94</definedName>
    <definedName name="PC_Deudas_DeudasxAnticipos_Ant">'BG1'!$F$94</definedName>
    <definedName name="PC_Deudas_DeudasxAvalesEjec_Act">'BG1'!$E$93</definedName>
    <definedName name="PC_Deudas_DeudasxAvalesEjec_Ant">'BG1'!$F$93</definedName>
    <definedName name="PC_Deudas_DocsxPagar_Act">'BG1'!$E$91</definedName>
    <definedName name="PC_Deudas_DocsxPagar_Ant">'BG1'!$F$91</definedName>
    <definedName name="PC_Deudas_InverPatrimxPagar_Act">'BG1'!$E$92</definedName>
    <definedName name="PC_Deudas_InverPatrimxPagar_Ant">'BG1'!$F$92</definedName>
    <definedName name="PC_Deudas_OtrasDeudas_Act">'BG1'!$E$95</definedName>
    <definedName name="PC_Deudas_OtrasDeudas_Ant">'BG1'!$F$95</definedName>
    <definedName name="PC_Deudas_TransferxPagar_Act">'BG1'!$E$90</definedName>
    <definedName name="PC_Deudas_TransferxPagar_Ant">'BG1'!$F$90</definedName>
    <definedName name="PC_EndeudPub_DeudAsumid_Act">'BG1'!$E$99</definedName>
    <definedName name="PC_EndeudPub_DeudAsumid_Ant">'BG1'!$F$99</definedName>
    <definedName name="PC_EndeudPub_EndeuPubValRaz_Act">'BG1'!$E$101</definedName>
    <definedName name="PC_EndeudPub_EndeuPubValRaz_Ant">'BG1'!$F$101</definedName>
    <definedName name="PC_EndeudPub_EndeuTeso_Act">'BG1'!$E$100</definedName>
    <definedName name="PC_EndeudPub_EndeuTeso_Ant">'BG1'!$F$100</definedName>
    <definedName name="PC_EndeudPub_PrestamosxPagar_Act">'BG1'!$E$98</definedName>
    <definedName name="PC_EndeudPub_PrestamosxPagar_Ant">'BG1'!$F$98</definedName>
    <definedName name="PC_EndeudPub_TitValDeudPubxPagar_Act">'BG1'!$E$97</definedName>
    <definedName name="PC_EndeudPub_TitValDeudPubxPagar_Ant">[1]BG1!$F$97</definedName>
    <definedName name="PC_FondTercGar_DepEnGar_Act">'BG1'!$E$104</definedName>
    <definedName name="PC_FondTercGar_DepEnGar_Ant">'BG1'!#REF!</definedName>
    <definedName name="PC_FondTercGar_FondTercCajaUnica_Act">'BG1'!$E$103</definedName>
    <definedName name="PC_FondTercGar_FondTercCajaUnica_Ant">'BG1'!$F$103</definedName>
    <definedName name="PC_FondTercGar_OtrosFondTer_Act">'BG1'!$E$105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'BG1'!$E$110</definedName>
    <definedName name="PC_OtrosPas_IngresosxDevengar_Ant">'BG1'!$F$110</definedName>
    <definedName name="PC_OtrosPas_InstrDerivados_Act">'BG1'!$E$111</definedName>
    <definedName name="PC_OtrosPas_InstrDerivados_Ant">'BG1'!$F$111</definedName>
    <definedName name="PC_OtrosPas_PasCortPlazSujDep_Act">'BG1'!$E$112</definedName>
    <definedName name="PC_OtrosPas_PasCortPlazSujDep_Ant">'BG1'!$F$112</definedName>
    <definedName name="PC_ProvReservTec_Prov_Act">[1]BG1!$E$108</definedName>
    <definedName name="PC_ProvReservTec_Prov_Ant">[1]BG1!$F$108</definedName>
    <definedName name="PC_ProvReservTec_ReservTec_Act">'BG1'!$E$108</definedName>
    <definedName name="PC_ProvReservTec_ReservTec_Ant">'BG1'!$F$108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'BG1'!$E$117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'BG1'!$E$121</definedName>
    <definedName name="PnoC_ProvReservTec_Prov_Ant">'BG1'!$F$121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4" i="2" l="1"/>
  <c r="E84" i="2"/>
  <c r="E57" i="2"/>
  <c r="E10" i="2"/>
  <c r="E39" i="2"/>
  <c r="F106" i="2"/>
  <c r="E106" i="2"/>
  <c r="E102" i="2"/>
  <c r="E22" i="2"/>
  <c r="E141" i="2" l="1"/>
  <c r="E119" i="2"/>
  <c r="F10" i="2"/>
  <c r="F22" i="2"/>
  <c r="F35" i="2"/>
  <c r="E35" i="2"/>
  <c r="E43" i="2" s="1"/>
  <c r="F39" i="2"/>
  <c r="F130" i="2"/>
  <c r="E130" i="2"/>
  <c r="F119" i="2"/>
  <c r="F116" i="2"/>
  <c r="F102" i="2"/>
  <c r="F96" i="2"/>
  <c r="F87" i="2"/>
  <c r="E87" i="2"/>
  <c r="F75" i="2"/>
  <c r="F57" i="2"/>
  <c r="E80" i="2"/>
  <c r="F16" i="2"/>
  <c r="E16" i="2"/>
  <c r="F114" i="2" l="1"/>
  <c r="E114" i="2"/>
  <c r="F80" i="2"/>
  <c r="F43" i="2"/>
  <c r="F124" i="2"/>
  <c r="E124" i="2"/>
  <c r="E82" i="2" l="1"/>
  <c r="F82" i="2"/>
  <c r="F126" i="2"/>
  <c r="E126" i="2"/>
  <c r="F141" i="2" l="1"/>
  <c r="F143" i="2" s="1"/>
  <c r="F146" i="2" s="1"/>
  <c r="E143" i="2"/>
  <c r="E146" i="2" s="1"/>
</calcChain>
</file>

<file path=xl/sharedStrings.xml><?xml version="1.0" encoding="utf-8"?>
<sst xmlns="http://schemas.openxmlformats.org/spreadsheetml/2006/main" count="140" uniqueCount="103">
  <si>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</si>
  <si>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</si>
  <si>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</si>
  <si>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</si>
  <si>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</si>
  <si>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</si>
  <si>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</si>
  <si>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</si>
  <si>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Cajas Chicas y Fondos Rotatorios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</si>
  <si>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</si>
  <si>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</si>
  <si>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</si>
  <si>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</si>
  <si>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</si>
  <si>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</si>
  <si>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</si>
  <si>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</si>
  <si>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</si>
  <si>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</si>
  <si>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</si>
  <si>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</si>
  <si>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</si>
  <si>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</si>
  <si>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</si>
  <si>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</si>
  <si>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</si>
  <si>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</si>
  <si>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</si>
  <si>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</si>
  <si>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</si>
  <si>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</si>
  <si>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</si>
  <si>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</si>
  <si>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</si>
  <si>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</si>
  <si>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</si>
  <si>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</si>
  <si>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</si>
  <si>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</si>
  <si>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</si>
  <si>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</si>
  <si>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</si>
  <si>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</si>
  <si>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</si>
  <si>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</si>
  <si>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</si>
  <si>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</si>
  <si>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</si>
  <si>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</si>
  <si>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</si>
  <si>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</si>
  <si>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</si>
  <si>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</si>
  <si>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</si>
  <si>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</si>
  <si>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</si>
  <si>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</si>
  <si>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</si>
  <si>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</si>
  <si>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</si>
  <si>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</si>
  <si>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</si>
  <si>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</si>
  <si>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</si>
  <si>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</si>
  <si>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</si>
  <si>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</si>
  <si>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</si>
  <si>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</si>
  <si>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</si>
  <si>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</si>
  <si>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</si>
  <si>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</si>
  <si>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</si>
  <si>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</si>
  <si>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</si>
  <si>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</si>
  <si>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</si>
  <si>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</si>
  <si>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</si>
  <si>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</si>
  <si>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</si>
  <si>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</si>
  <si>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</si>
  <si>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</si>
  <si>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</si>
  <si>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</si>
  <si>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</si>
  <si>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</si>
  <si>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</si>
  <si>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</si>
  <si>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</si>
  <si>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</si>
  <si>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</si>
  <si>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</si>
  <si>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</si>
  <si>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</si>
  <si>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</si>
  <si>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</si>
  <si>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</si>
  <si>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</si>
  <si>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</si>
  <si>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Al 31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</si>
</sst>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_ ;\-#,##0\ "/>
    <numFmt numFmtId="166" formatCode="#,##0.0000000000000_ ;\-#,##0.0000000000000\ "/>
    <numFmt numFmtId="167" formatCode="#,##0.00000000000_ ;\-#,##0.00000000000\ "/>
    <numFmt numFmtId="168" formatCode="#,##0.000000_ ;\-#,##0.000000\ 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3" fillId="4" borderId="0" xfId="0" applyFont="1" applyFill="1"/>
    <xf numFmtId="0" fontId="4" fillId="4" borderId="0" xfId="0" applyFont="1" applyFill="1"/>
    <xf numFmtId="0" fontId="4" fillId="2" borderId="0" xfId="0" applyFont="1" applyFill="1"/>
    <xf numFmtId="0" fontId="4" fillId="0" borderId="0" xfId="0" applyFont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7" fontId="8" fillId="3" borderId="0" xfId="0" applyNumberFormat="1" applyFont="1" applyFill="1" applyAlignment="1">
      <alignment horizontal="right" vertical="center"/>
    </xf>
    <xf numFmtId="0" fontId="9" fillId="0" borderId="0" xfId="0" applyFont="1"/>
    <xf numFmtId="0" fontId="4" fillId="0" borderId="0" xfId="0" applyFont="1" applyAlignment="1">
      <alignment wrapText="1"/>
    </xf>
    <xf numFmtId="165" fontId="5" fillId="0" borderId="0" xfId="1" applyNumberFormat="1" applyFont="1" applyBorder="1" applyAlignment="1">
      <alignment horizontal="right"/>
    </xf>
    <xf numFmtId="165" fontId="5" fillId="0" borderId="0" xfId="0" applyNumberFormat="1" applyFont="1" applyAlignment="1">
      <alignment horizontal="left" indent="4"/>
    </xf>
    <xf numFmtId="0" fontId="3" fillId="3" borderId="0" xfId="0" applyFont="1" applyFill="1" applyAlignment="1">
      <alignment vertical="top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left" wrapText="1" indent="4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164" fontId="7" fillId="2" borderId="0" xfId="1" applyFont="1" applyFill="1" applyBorder="1" applyAlignment="1"/>
    <xf numFmtId="0" fontId="4" fillId="0" borderId="0" xfId="0" applyFont="1" applyAlignment="1">
      <alignment vertical="center"/>
    </xf>
    <xf numFmtId="0" fontId="10" fillId="2" borderId="0" xfId="0" applyFont="1" applyFill="1"/>
    <xf numFmtId="0" fontId="3" fillId="2" borderId="0" xfId="0" applyFont="1" applyFill="1"/>
    <xf numFmtId="0" fontId="11" fillId="0" borderId="0" xfId="0" applyFont="1"/>
    <xf numFmtId="9" fontId="6" fillId="2" borderId="0" xfId="2" applyFont="1" applyFill="1" applyBorder="1"/>
    <xf numFmtId="0" fontId="6" fillId="0" borderId="0" xfId="0" applyFont="1"/>
    <xf numFmtId="4" fontId="6" fillId="2" borderId="0" xfId="0" applyNumberFormat="1" applyFont="1" applyFill="1"/>
    <xf numFmtId="165" fontId="5" fillId="0" borderId="0" xfId="1" applyNumberFormat="1" applyFont="1" applyBorder="1" applyAlignment="1">
      <alignment horizontal="left" indent="4"/>
    </xf>
    <xf numFmtId="0" fontId="4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9" fontId="6" fillId="2" borderId="0" xfId="2" applyFont="1" applyFill="1" applyBorder="1" applyAlignment="1">
      <alignment vertical="center"/>
    </xf>
    <xf numFmtId="0" fontId="6" fillId="0" borderId="0" xfId="0" applyFont="1" applyAlignment="1">
      <alignment vertical="center"/>
    </xf>
    <xf numFmtId="165" fontId="8" fillId="0" borderId="0" xfId="1" applyNumberFormat="1" applyFont="1" applyBorder="1" applyAlignment="1">
      <alignment horizontal="left" indent="4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8" fillId="2" borderId="0" xfId="1" applyNumberFormat="1" applyFont="1" applyFill="1" applyBorder="1" applyAlignment="1">
      <alignment horizontal="right"/>
    </xf>
    <xf numFmtId="165" fontId="8" fillId="2" borderId="0" xfId="1" applyNumberFormat="1" applyFont="1" applyFill="1" applyBorder="1" applyAlignment="1">
      <alignment horizontal="left" indent="4"/>
    </xf>
    <xf numFmtId="0" fontId="4" fillId="2" borderId="0" xfId="0" applyFont="1" applyFill="1" applyAlignment="1">
      <alignment horizontal="right" vertical="center"/>
    </xf>
    <xf numFmtId="165" fontId="8" fillId="4" borderId="0" xfId="1" applyNumberFormat="1" applyFont="1" applyFill="1" applyBorder="1" applyAlignment="1">
      <alignment horizontal="right"/>
    </xf>
    <xf numFmtId="165" fontId="8" fillId="4" borderId="0" xfId="0" applyNumberFormat="1" applyFont="1" applyFill="1" applyAlignment="1">
      <alignment horizontal="left" indent="4"/>
    </xf>
    <xf numFmtId="165" fontId="3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8" fillId="0" borderId="0" xfId="0" applyNumberFormat="1" applyFont="1" applyAlignment="1">
      <alignment horizontal="left" indent="4"/>
    </xf>
    <xf numFmtId="166" fontId="6" fillId="2" borderId="0" xfId="0" applyNumberFormat="1" applyFont="1" applyFill="1"/>
    <xf numFmtId="165" fontId="3" fillId="0" borderId="0" xfId="0" applyNumberFormat="1" applyFont="1" applyAlignment="1">
      <alignment horizontal="left" wrapText="1" indent="4"/>
    </xf>
    <xf numFmtId="165" fontId="4" fillId="0" borderId="0" xfId="0" applyNumberFormat="1" applyFont="1" applyAlignment="1">
      <alignment horizontal="left" wrapText="1" indent="1"/>
    </xf>
    <xf numFmtId="165" fontId="4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left" indent="4"/>
    </xf>
    <xf numFmtId="165" fontId="5" fillId="0" borderId="0" xfId="0" applyNumberFormat="1" applyFont="1"/>
    <xf numFmtId="165" fontId="3" fillId="2" borderId="0" xfId="0" applyNumberFormat="1" applyFont="1" applyFill="1" applyAlignment="1">
      <alignment horizontal="right" wrapText="1"/>
    </xf>
    <xf numFmtId="0" fontId="4" fillId="3" borderId="0" xfId="0" applyFont="1" applyFill="1"/>
    <xf numFmtId="0" fontId="3" fillId="3" borderId="0" xfId="0" applyFont="1" applyFill="1"/>
    <xf numFmtId="165" fontId="8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left" indent="2"/>
    </xf>
    <xf numFmtId="165" fontId="8" fillId="4" borderId="0" xfId="0" applyNumberFormat="1" applyFont="1" applyFill="1" applyAlignment="1">
      <alignment horizontal="right"/>
    </xf>
    <xf numFmtId="0" fontId="10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4" fontId="12" fillId="2" borderId="0" xfId="0" applyNumberFormat="1" applyFont="1" applyFill="1" applyAlignment="1">
      <alignment vertical="center"/>
    </xf>
    <xf numFmtId="9" fontId="12" fillId="2" borderId="0" xfId="2" applyFont="1" applyFill="1" applyBorder="1" applyAlignment="1">
      <alignment vertical="center"/>
    </xf>
    <xf numFmtId="167" fontId="12" fillId="2" borderId="0" xfId="0" applyNumberFormat="1" applyFont="1" applyFill="1"/>
    <xf numFmtId="168" fontId="8" fillId="4" borderId="0" xfId="1" applyNumberFormat="1" applyFont="1" applyFill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</sheetPr>
  <dimension ref="A1:K161"/>
  <sheetViews>
    <sheetView showGridLines="0" tabSelected="1" zoomScaleNormal="100" zoomScaleSheetLayoutView="110" workbookViewId="0">
      <selection activeCell="K136" sqref="K136"/>
    </sheetView>
  </sheetViews>
  <sheetFormatPr baseColWidth="10" defaultColWidth="11.140625" defaultRowHeight="15" x14ac:dyDescent="0.2"/>
  <cols>
    <col min="1" max="1" width="4.85546875" style="60" customWidth="1"/>
    <col min="2" max="2" width="2.7109375" style="60" customWidth="1"/>
    <col min="3" max="3" width="3.7109375" style="60" customWidth="1"/>
    <col min="4" max="4" width="52.85546875" style="60" bestFit="1" customWidth="1"/>
    <col min="5" max="5" width="24" style="11" bestFit="1" customWidth="1"/>
    <col min="6" max="6" width="18.7109375" style="12" bestFit="1" customWidth="1"/>
    <col min="7" max="7" width="17.28515625" style="26" bestFit="1" customWidth="1"/>
    <col min="8" max="8" width="22.5703125" style="5" bestFit="1" customWidth="1"/>
    <col min="9" max="9" width="11.140625" style="5" customWidth="1"/>
    <col min="10" max="11" width="11.140625" style="27" customWidth="1"/>
    <col min="12" max="16384" width="11.140625" style="60"/>
  </cols>
  <sheetData>
    <row r="1" spans="1:11" s="26" customFormat="1" x14ac:dyDescent="0.2">
      <c r="A1" s="60"/>
      <c r="B1" s="60"/>
      <c r="C1" s="60"/>
      <c r="D1" s="60"/>
      <c r="E1" s="11"/>
      <c r="F1" s="12"/>
      <c r="H1" s="5"/>
      <c r="I1" s="5"/>
      <c r="J1" s="27"/>
      <c r="K1" s="27"/>
    </row>
    <row r="2" spans="1:11" s="26" customFormat="1" ht="17.25" customHeight="1" x14ac:dyDescent="0.25">
      <c r="A2" s="60"/>
      <c r="B2" s="70" t="s">
        <v>0</v>
      </c>
      <c r="C2" s="70"/>
      <c r="D2" s="70"/>
      <c r="E2" s="70"/>
      <c r="F2" s="70"/>
      <c r="H2" s="5"/>
      <c r="I2" s="5"/>
      <c r="J2" s="27"/>
      <c r="K2" s="27"/>
    </row>
    <row r="3" spans="1:11" s="26" customFormat="1" ht="14.25" customHeight="1" x14ac:dyDescent="0.25">
      <c r="A3" s="60"/>
      <c r="B3" s="70" t="s">
        <v>101</v>
      </c>
      <c r="C3" s="70"/>
      <c r="D3" s="70"/>
      <c r="E3" s="70"/>
      <c r="F3" s="70"/>
      <c r="H3" s="5"/>
      <c r="I3" s="5"/>
      <c r="J3" s="27"/>
      <c r="K3" s="27"/>
    </row>
    <row r="4" spans="1:11" s="26" customFormat="1" ht="20.25" customHeight="1" x14ac:dyDescent="0.25">
      <c r="A4" s="60"/>
      <c r="B4" s="70" t="s">
        <v>102</v>
      </c>
      <c r="C4" s="70"/>
      <c r="D4" s="70"/>
      <c r="E4" s="70"/>
      <c r="F4" s="70"/>
      <c r="H4" s="5"/>
      <c r="I4" s="5"/>
      <c r="J4" s="27"/>
      <c r="K4" s="27"/>
    </row>
    <row r="5" spans="1:11" s="26" customFormat="1" ht="15.75" x14ac:dyDescent="0.25">
      <c r="A5" s="60"/>
      <c r="B5" s="70" t="s">
        <v>1</v>
      </c>
      <c r="C5" s="70"/>
      <c r="D5" s="70"/>
      <c r="E5" s="70"/>
      <c r="F5" s="70"/>
      <c r="H5" s="5"/>
      <c r="I5" s="5"/>
      <c r="J5" s="27"/>
      <c r="K5" s="27"/>
    </row>
    <row r="6" spans="1:11" s="26" customFormat="1" ht="29.25" customHeight="1" x14ac:dyDescent="0.2">
      <c r="A6" s="60"/>
      <c r="B6" s="7" t="s">
        <v>2</v>
      </c>
      <c r="C6" s="13"/>
      <c r="D6" s="13"/>
      <c r="E6" s="8">
        <v>44957</v>
      </c>
      <c r="F6" s="8">
        <v>44957</v>
      </c>
      <c r="H6" s="5"/>
      <c r="I6" s="5"/>
      <c r="J6" s="27"/>
      <c r="K6" s="27"/>
    </row>
    <row r="7" spans="1:11" s="26" customFormat="1" ht="9" customHeight="1" x14ac:dyDescent="0.2">
      <c r="A7" s="60"/>
      <c r="B7" s="68" t="s">
        <v>3</v>
      </c>
      <c r="C7" s="68"/>
      <c r="D7" s="68"/>
      <c r="E7" s="14"/>
      <c r="F7" s="15"/>
      <c r="H7" s="5"/>
      <c r="I7" s="5"/>
      <c r="J7" s="27"/>
      <c r="K7" s="27"/>
    </row>
    <row r="8" spans="1:11" s="26" customFormat="1" ht="9" customHeight="1" x14ac:dyDescent="0.2">
      <c r="A8" s="60"/>
      <c r="B8" s="68"/>
      <c r="C8" s="68"/>
      <c r="D8" s="68"/>
      <c r="E8" s="14"/>
      <c r="F8" s="15"/>
      <c r="H8" s="5"/>
      <c r="I8" s="5"/>
      <c r="J8" s="27"/>
      <c r="K8" s="27"/>
    </row>
    <row r="9" spans="1:11" s="26" customFormat="1" ht="12" customHeight="1" x14ac:dyDescent="0.2">
      <c r="A9" s="60"/>
      <c r="B9" s="60"/>
      <c r="C9" s="9" t="s">
        <v>4</v>
      </c>
      <c r="D9" s="60"/>
      <c r="E9" s="11"/>
      <c r="F9" s="12"/>
      <c r="H9" s="5"/>
      <c r="I9" s="5"/>
      <c r="J9" s="27"/>
      <c r="K9" s="27"/>
    </row>
    <row r="10" spans="1:11" s="26" customFormat="1" ht="15.75" x14ac:dyDescent="0.25">
      <c r="A10" s="60"/>
      <c r="B10" s="60"/>
      <c r="C10" s="59" t="s">
        <v>5</v>
      </c>
      <c r="D10" s="60"/>
      <c r="E10" s="16">
        <f>SUM(E12:E15)</f>
        <v>1886670.8092199999</v>
      </c>
      <c r="F10" s="16">
        <f>SUM(F12:F15)</f>
        <v>1382839.4175</v>
      </c>
      <c r="H10" s="5"/>
      <c r="I10" s="5"/>
      <c r="J10" s="27"/>
      <c r="K10" s="27"/>
    </row>
    <row r="11" spans="1:11" s="26" customFormat="1" ht="12.75" hidden="1" customHeight="1" x14ac:dyDescent="0.2">
      <c r="A11" s="60"/>
      <c r="B11" s="60"/>
      <c r="C11" s="60"/>
      <c r="D11" s="60" t="s">
        <v>6</v>
      </c>
      <c r="E11" s="17">
        <v>0</v>
      </c>
      <c r="F11" s="18">
        <v>0</v>
      </c>
      <c r="H11" s="5"/>
      <c r="I11" s="5"/>
      <c r="J11" s="27"/>
      <c r="K11" s="27"/>
    </row>
    <row r="12" spans="1:11" s="26" customFormat="1" x14ac:dyDescent="0.2">
      <c r="A12" s="60"/>
      <c r="B12" s="60"/>
      <c r="C12" s="60"/>
      <c r="D12" s="60" t="s">
        <v>7</v>
      </c>
      <c r="E12" s="19">
        <v>184209.91791999998</v>
      </c>
      <c r="F12" s="19">
        <v>362832.82970999996</v>
      </c>
      <c r="H12" s="5"/>
      <c r="I12" s="5"/>
      <c r="J12" s="27"/>
      <c r="K12" s="27"/>
    </row>
    <row r="13" spans="1:11" s="26" customFormat="1" ht="12.75" hidden="1" customHeight="1" x14ac:dyDescent="0.2">
      <c r="A13" s="60"/>
      <c r="B13" s="60"/>
      <c r="C13" s="60"/>
      <c r="D13" s="60" t="s">
        <v>8</v>
      </c>
      <c r="E13" s="17">
        <v>0</v>
      </c>
      <c r="F13" s="18">
        <v>0</v>
      </c>
      <c r="H13" s="5"/>
      <c r="I13" s="5"/>
      <c r="J13" s="27"/>
      <c r="K13" s="27"/>
    </row>
    <row r="14" spans="1:11" s="26" customFormat="1" ht="12.75" hidden="1" customHeight="1" x14ac:dyDescent="0.2">
      <c r="A14" s="60"/>
      <c r="B14" s="60"/>
      <c r="C14" s="60"/>
      <c r="D14" s="60" t="s">
        <v>9</v>
      </c>
      <c r="E14" s="17">
        <v>0</v>
      </c>
      <c r="F14" s="18">
        <v>0</v>
      </c>
      <c r="H14" s="5"/>
      <c r="I14" s="5"/>
      <c r="J14" s="27"/>
      <c r="K14" s="27"/>
    </row>
    <row r="15" spans="1:11" s="26" customFormat="1" x14ac:dyDescent="0.2">
      <c r="A15" s="60"/>
      <c r="B15" s="60"/>
      <c r="C15" s="60"/>
      <c r="D15" s="60" t="s">
        <v>10</v>
      </c>
      <c r="E15" s="19">
        <v>1702460.8913</v>
      </c>
      <c r="F15" s="19">
        <v>1020006.58779</v>
      </c>
      <c r="H15" s="5"/>
      <c r="I15" s="5"/>
      <c r="J15" s="27"/>
      <c r="K15" s="27"/>
    </row>
    <row r="16" spans="1:11" s="26" customFormat="1" ht="12.75" hidden="1" customHeight="1" x14ac:dyDescent="0.25">
      <c r="A16" s="60"/>
      <c r="B16" s="60"/>
      <c r="C16" s="59" t="s">
        <v>11</v>
      </c>
      <c r="D16" s="60"/>
      <c r="E16" s="19">
        <f>SUM(E18:E21)</f>
        <v>0</v>
      </c>
      <c r="F16" s="19">
        <f>SUM(F18:F21)</f>
        <v>0</v>
      </c>
      <c r="H16" s="5"/>
      <c r="I16" s="5"/>
      <c r="J16" s="27"/>
      <c r="K16" s="27"/>
    </row>
    <row r="17" spans="1:11" s="5" customFormat="1" ht="12.75" hidden="1" customHeight="1" x14ac:dyDescent="0.2">
      <c r="A17" s="60"/>
      <c r="B17" s="60"/>
      <c r="C17" s="60"/>
      <c r="D17" s="60" t="s">
        <v>12</v>
      </c>
      <c r="E17" s="19">
        <v>0</v>
      </c>
      <c r="F17" s="19">
        <v>0</v>
      </c>
      <c r="G17" s="26"/>
      <c r="J17" s="27"/>
      <c r="K17" s="27"/>
    </row>
    <row r="18" spans="1:11" s="5" customFormat="1" ht="12.75" hidden="1" customHeight="1" x14ac:dyDescent="0.2">
      <c r="A18" s="60"/>
      <c r="B18" s="60"/>
      <c r="C18" s="60"/>
      <c r="D18" s="60" t="s">
        <v>13</v>
      </c>
      <c r="E18" s="19">
        <v>0</v>
      </c>
      <c r="F18" s="19">
        <v>0</v>
      </c>
      <c r="G18" s="26"/>
      <c r="J18" s="27"/>
      <c r="K18" s="27"/>
    </row>
    <row r="19" spans="1:11" s="5" customFormat="1" ht="12.75" hidden="1" customHeight="1" x14ac:dyDescent="0.2">
      <c r="A19" s="60"/>
      <c r="B19" s="60"/>
      <c r="C19" s="60"/>
      <c r="D19" s="60" t="s">
        <v>14</v>
      </c>
      <c r="E19" s="19">
        <v>0</v>
      </c>
      <c r="F19" s="19">
        <v>0</v>
      </c>
      <c r="G19" s="26"/>
      <c r="J19" s="27"/>
      <c r="K19" s="27"/>
    </row>
    <row r="20" spans="1:11" s="5" customFormat="1" ht="12.75" hidden="1" customHeight="1" x14ac:dyDescent="0.2">
      <c r="A20" s="60"/>
      <c r="B20" s="60"/>
      <c r="C20" s="60"/>
      <c r="D20" s="60" t="s">
        <v>15</v>
      </c>
      <c r="E20" s="19"/>
      <c r="F20" s="19"/>
      <c r="G20" s="26"/>
      <c r="J20" s="27"/>
      <c r="K20" s="27"/>
    </row>
    <row r="21" spans="1:11" s="5" customFormat="1" ht="0.75" hidden="1" customHeight="1" x14ac:dyDescent="0.2">
      <c r="A21" s="60"/>
      <c r="B21" s="60"/>
      <c r="C21" s="60"/>
      <c r="D21" s="60" t="s">
        <v>16</v>
      </c>
      <c r="E21" s="19">
        <v>0</v>
      </c>
      <c r="F21" s="19">
        <v>0</v>
      </c>
      <c r="G21" s="26"/>
      <c r="J21" s="27"/>
      <c r="K21" s="27"/>
    </row>
    <row r="22" spans="1:11" s="5" customFormat="1" ht="15.75" x14ac:dyDescent="0.25">
      <c r="A22" s="60"/>
      <c r="B22" s="60"/>
      <c r="C22" s="59" t="s">
        <v>17</v>
      </c>
      <c r="D22" s="3"/>
      <c r="E22" s="20">
        <f>SUM(E30)</f>
        <v>34975.09448</v>
      </c>
      <c r="F22" s="20">
        <f>SUM(F30)</f>
        <v>25243.659469999999</v>
      </c>
      <c r="G22" s="26"/>
      <c r="J22" s="27"/>
      <c r="K22" s="27"/>
    </row>
    <row r="23" spans="1:11" s="5" customFormat="1" ht="12.75" hidden="1" customHeight="1" x14ac:dyDescent="0.2">
      <c r="A23" s="60"/>
      <c r="B23" s="60"/>
      <c r="C23" s="60"/>
      <c r="D23" s="3" t="s">
        <v>18</v>
      </c>
      <c r="E23" s="17"/>
      <c r="F23" s="18"/>
      <c r="G23" s="26"/>
      <c r="J23" s="27"/>
      <c r="K23" s="27"/>
    </row>
    <row r="24" spans="1:11" s="5" customFormat="1" ht="12.75" hidden="1" customHeight="1" x14ac:dyDescent="0.2">
      <c r="A24" s="60"/>
      <c r="B24" s="60"/>
      <c r="C24" s="60"/>
      <c r="D24" s="3" t="s">
        <v>19</v>
      </c>
      <c r="E24" s="17"/>
      <c r="F24" s="18"/>
      <c r="G24" s="26"/>
      <c r="J24" s="27"/>
      <c r="K24" s="27"/>
    </row>
    <row r="25" spans="1:11" s="5" customFormat="1" ht="12.75" hidden="1" customHeight="1" x14ac:dyDescent="0.2">
      <c r="A25" s="60"/>
      <c r="B25" s="60"/>
      <c r="C25" s="60"/>
      <c r="D25" s="3" t="s">
        <v>20</v>
      </c>
      <c r="E25" s="17"/>
      <c r="F25" s="18"/>
      <c r="G25" s="26"/>
      <c r="J25" s="27"/>
      <c r="K25" s="27"/>
    </row>
    <row r="26" spans="1:11" s="5" customFormat="1" ht="12.4" hidden="1" customHeight="1" x14ac:dyDescent="0.2">
      <c r="A26" s="60"/>
      <c r="B26" s="60"/>
      <c r="C26" s="60"/>
      <c r="D26" s="3" t="s">
        <v>21</v>
      </c>
      <c r="E26" s="17"/>
      <c r="F26" s="18"/>
      <c r="G26" s="26"/>
      <c r="J26" s="27"/>
      <c r="K26" s="27"/>
    </row>
    <row r="27" spans="1:11" s="5" customFormat="1" ht="12.75" hidden="1" customHeight="1" x14ac:dyDescent="0.2">
      <c r="A27" s="60"/>
      <c r="B27" s="60"/>
      <c r="C27" s="60"/>
      <c r="D27" s="3" t="s">
        <v>22</v>
      </c>
      <c r="E27" s="17"/>
      <c r="F27" s="18"/>
      <c r="G27" s="26"/>
      <c r="J27" s="27"/>
      <c r="K27" s="27"/>
    </row>
    <row r="28" spans="1:11" s="5" customFormat="1" ht="12.75" hidden="1" customHeight="1" x14ac:dyDescent="0.2">
      <c r="A28" s="60"/>
      <c r="B28" s="60"/>
      <c r="C28" s="60"/>
      <c r="D28" s="3" t="s">
        <v>23</v>
      </c>
      <c r="E28" s="17"/>
      <c r="F28" s="18"/>
      <c r="G28" s="26"/>
      <c r="J28" s="27"/>
      <c r="K28" s="27"/>
    </row>
    <row r="29" spans="1:11" s="5" customFormat="1" ht="12.75" hidden="1" customHeight="1" x14ac:dyDescent="0.2">
      <c r="A29" s="60"/>
      <c r="B29" s="60"/>
      <c r="C29" s="60"/>
      <c r="D29" s="3" t="s">
        <v>24</v>
      </c>
      <c r="E29" s="17"/>
      <c r="F29" s="18"/>
      <c r="G29" s="26"/>
      <c r="J29" s="27"/>
      <c r="K29" s="27"/>
    </row>
    <row r="30" spans="1:11" s="5" customFormat="1" ht="15.75" x14ac:dyDescent="0.25">
      <c r="A30" s="60"/>
      <c r="B30" s="60"/>
      <c r="C30" s="60"/>
      <c r="D30" s="3" t="s">
        <v>25</v>
      </c>
      <c r="E30" s="19">
        <v>34975.09448</v>
      </c>
      <c r="F30" s="19">
        <v>25243.659469999999</v>
      </c>
      <c r="G30" s="21"/>
      <c r="H30" s="21"/>
      <c r="J30" s="27"/>
      <c r="K30" s="27"/>
    </row>
    <row r="31" spans="1:11" s="5" customFormat="1" ht="12.75" hidden="1" customHeight="1" x14ac:dyDescent="0.2">
      <c r="A31" s="60"/>
      <c r="B31" s="60"/>
      <c r="C31" s="60"/>
      <c r="D31" s="60" t="s">
        <v>26</v>
      </c>
      <c r="E31" s="17">
        <v>0</v>
      </c>
      <c r="F31" s="18">
        <v>0</v>
      </c>
      <c r="G31" s="26"/>
      <c r="J31" s="27"/>
      <c r="K31" s="27"/>
    </row>
    <row r="32" spans="1:11" s="5" customFormat="1" ht="12.75" hidden="1" customHeight="1" x14ac:dyDescent="0.2">
      <c r="A32" s="60"/>
      <c r="B32" s="60"/>
      <c r="C32" s="60"/>
      <c r="D32" s="60" t="s">
        <v>27</v>
      </c>
      <c r="E32" s="17">
        <v>0</v>
      </c>
      <c r="F32" s="18">
        <v>0</v>
      </c>
      <c r="G32" s="26"/>
      <c r="J32" s="27"/>
      <c r="K32" s="27"/>
    </row>
    <row r="33" spans="2:11" ht="12.4" hidden="1" customHeight="1" x14ac:dyDescent="0.2">
      <c r="D33" s="60" t="s">
        <v>28</v>
      </c>
      <c r="E33" s="17">
        <v>0</v>
      </c>
      <c r="F33" s="18">
        <v>0</v>
      </c>
    </row>
    <row r="34" spans="2:11" ht="12.75" hidden="1" customHeight="1" x14ac:dyDescent="0.2">
      <c r="D34" s="60" t="s">
        <v>29</v>
      </c>
      <c r="E34" s="17">
        <v>0</v>
      </c>
      <c r="F34" s="17">
        <v>0</v>
      </c>
    </row>
    <row r="35" spans="2:11" ht="15.75" x14ac:dyDescent="0.25">
      <c r="C35" s="59" t="s">
        <v>30</v>
      </c>
      <c r="E35" s="16">
        <f>SUM(E36)</f>
        <v>10880.59806</v>
      </c>
      <c r="F35" s="16">
        <f t="shared" ref="F35" si="0">SUM(F36)</f>
        <v>5594.3422499999997</v>
      </c>
    </row>
    <row r="36" spans="2:11" ht="14.25" customHeight="1" x14ac:dyDescent="0.2">
      <c r="D36" s="3" t="s">
        <v>31</v>
      </c>
      <c r="E36" s="19">
        <v>10880.59806</v>
      </c>
      <c r="F36" s="19">
        <v>5594.3422499999997</v>
      </c>
    </row>
    <row r="37" spans="2:11" ht="12.75" hidden="1" customHeight="1" x14ac:dyDescent="0.2">
      <c r="D37" s="60" t="s">
        <v>32</v>
      </c>
      <c r="E37" s="17"/>
      <c r="F37" s="18"/>
    </row>
    <row r="38" spans="2:11" ht="12.75" hidden="1" customHeight="1" x14ac:dyDescent="0.2">
      <c r="D38" s="22" t="s">
        <v>33</v>
      </c>
      <c r="E38" s="17"/>
      <c r="F38" s="18"/>
    </row>
    <row r="39" spans="2:11" ht="15.75" x14ac:dyDescent="0.25">
      <c r="C39" s="59" t="s">
        <v>34</v>
      </c>
      <c r="E39" s="16">
        <f>SUM(E40:E41)</f>
        <v>266646.95916999999</v>
      </c>
      <c r="F39" s="16">
        <f>SUM(F40)</f>
        <v>2321.4528599999999</v>
      </c>
    </row>
    <row r="40" spans="2:11" ht="15.75" customHeight="1" x14ac:dyDescent="0.2">
      <c r="D40" s="3" t="s">
        <v>35</v>
      </c>
      <c r="E40" s="19">
        <v>1902.6042</v>
      </c>
      <c r="F40" s="19">
        <v>2321.4528599999999</v>
      </c>
    </row>
    <row r="41" spans="2:11" ht="12.75" customHeight="1" x14ac:dyDescent="0.2">
      <c r="D41" s="60" t="s">
        <v>36</v>
      </c>
      <c r="E41" s="17">
        <v>264744.35496999999</v>
      </c>
      <c r="F41" s="19">
        <v>0</v>
      </c>
    </row>
    <row r="42" spans="2:11" ht="3" customHeight="1" x14ac:dyDescent="0.2">
      <c r="E42" s="17">
        <v>253493.93504999997</v>
      </c>
      <c r="F42" s="29">
        <v>283421.69608999998</v>
      </c>
    </row>
    <row r="43" spans="2:11" s="22" customFormat="1" ht="15" customHeight="1" x14ac:dyDescent="0.25">
      <c r="B43" s="30"/>
      <c r="C43" s="31" t="s">
        <v>37</v>
      </c>
      <c r="D43" s="30"/>
      <c r="E43" s="32">
        <f>+E10+E22+E35+E39</f>
        <v>2199173.4609300001</v>
      </c>
      <c r="F43" s="32">
        <f>+F10+F22+F35+F39</f>
        <v>1415998.8720800001</v>
      </c>
      <c r="G43" s="26"/>
      <c r="H43" s="62"/>
      <c r="I43" s="63"/>
      <c r="J43" s="34"/>
      <c r="K43" s="34"/>
    </row>
    <row r="44" spans="2:11" ht="16.5" customHeight="1" x14ac:dyDescent="0.25">
      <c r="B44" s="59"/>
      <c r="C44" s="9" t="s">
        <v>38</v>
      </c>
      <c r="E44" s="17"/>
      <c r="F44" s="29"/>
      <c r="H44" s="64"/>
    </row>
    <row r="45" spans="2:11" ht="12.75" hidden="1" customHeight="1" x14ac:dyDescent="0.25">
      <c r="C45" s="59" t="s">
        <v>11</v>
      </c>
      <c r="E45" s="17"/>
      <c r="F45" s="35"/>
    </row>
    <row r="46" spans="2:11" ht="12.75" hidden="1" customHeight="1" x14ac:dyDescent="0.2">
      <c r="D46" s="60" t="s">
        <v>12</v>
      </c>
      <c r="E46" s="17"/>
      <c r="F46" s="29"/>
    </row>
    <row r="47" spans="2:11" ht="12.75" hidden="1" customHeight="1" x14ac:dyDescent="0.2">
      <c r="D47" s="60" t="s">
        <v>13</v>
      </c>
      <c r="E47" s="17"/>
      <c r="F47" s="29"/>
    </row>
    <row r="48" spans="2:11" ht="12.75" hidden="1" customHeight="1" x14ac:dyDescent="0.2">
      <c r="D48" s="60" t="s">
        <v>14</v>
      </c>
      <c r="E48" s="17"/>
      <c r="F48" s="29"/>
    </row>
    <row r="49" spans="2:11" s="5" customFormat="1" ht="12.75" hidden="1" customHeight="1" x14ac:dyDescent="0.2">
      <c r="B49" s="60"/>
      <c r="C49" s="60"/>
      <c r="D49" s="60" t="s">
        <v>15</v>
      </c>
      <c r="E49" s="17"/>
      <c r="F49" s="29"/>
      <c r="G49" s="26"/>
      <c r="J49" s="27"/>
      <c r="K49" s="27"/>
    </row>
    <row r="50" spans="2:11" s="5" customFormat="1" ht="12.75" hidden="1" customHeight="1" x14ac:dyDescent="0.25">
      <c r="B50" s="60"/>
      <c r="C50" s="59" t="s">
        <v>39</v>
      </c>
      <c r="D50" s="60"/>
      <c r="E50" s="17"/>
      <c r="F50" s="35"/>
      <c r="G50" s="26"/>
      <c r="J50" s="27"/>
      <c r="K50" s="27"/>
    </row>
    <row r="51" spans="2:11" s="5" customFormat="1" ht="12.75" hidden="1" customHeight="1" x14ac:dyDescent="0.2">
      <c r="B51" s="60"/>
      <c r="C51" s="60"/>
      <c r="D51" s="60" t="s">
        <v>20</v>
      </c>
      <c r="E51" s="17"/>
      <c r="F51" s="29"/>
      <c r="G51" s="26"/>
      <c r="J51" s="27"/>
      <c r="K51" s="27"/>
    </row>
    <row r="52" spans="2:11" s="5" customFormat="1" ht="12.75" hidden="1" customHeight="1" x14ac:dyDescent="0.2">
      <c r="B52" s="60"/>
      <c r="C52" s="60"/>
      <c r="D52" s="60" t="s">
        <v>24</v>
      </c>
      <c r="E52" s="17"/>
      <c r="F52" s="29"/>
      <c r="G52" s="26"/>
      <c r="J52" s="27"/>
      <c r="K52" s="27"/>
    </row>
    <row r="53" spans="2:11" s="5" customFormat="1" ht="12.75" hidden="1" customHeight="1" x14ac:dyDescent="0.2">
      <c r="B53" s="60"/>
      <c r="C53" s="60"/>
      <c r="D53" s="60" t="s">
        <v>25</v>
      </c>
      <c r="E53" s="17"/>
      <c r="F53" s="29"/>
      <c r="G53" s="26"/>
      <c r="J53" s="27"/>
      <c r="K53" s="27"/>
    </row>
    <row r="54" spans="2:11" s="5" customFormat="1" ht="12.75" hidden="1" customHeight="1" x14ac:dyDescent="0.2">
      <c r="B54" s="60"/>
      <c r="C54" s="60"/>
      <c r="D54" s="60" t="s">
        <v>26</v>
      </c>
      <c r="E54" s="17"/>
      <c r="F54" s="29"/>
      <c r="G54" s="26"/>
      <c r="J54" s="27"/>
      <c r="K54" s="27"/>
    </row>
    <row r="55" spans="2:11" s="5" customFormat="1" ht="12.75" hidden="1" customHeight="1" x14ac:dyDescent="0.2">
      <c r="B55" s="60"/>
      <c r="C55" s="60"/>
      <c r="D55" s="60" t="s">
        <v>27</v>
      </c>
      <c r="E55" s="17"/>
      <c r="F55" s="29"/>
      <c r="G55" s="26"/>
      <c r="J55" s="27"/>
      <c r="K55" s="27"/>
    </row>
    <row r="56" spans="2:11" s="5" customFormat="1" ht="12.75" hidden="1" customHeight="1" x14ac:dyDescent="0.2">
      <c r="B56" s="60"/>
      <c r="C56" s="60"/>
      <c r="D56" s="60" t="s">
        <v>29</v>
      </c>
      <c r="E56" s="17"/>
      <c r="F56" s="29"/>
      <c r="G56" s="26"/>
      <c r="J56" s="27"/>
      <c r="K56" s="27"/>
    </row>
    <row r="57" spans="2:11" s="5" customFormat="1" ht="15.75" x14ac:dyDescent="0.25">
      <c r="B57" s="60"/>
      <c r="C57" s="59" t="s">
        <v>40</v>
      </c>
      <c r="D57" s="60"/>
      <c r="E57" s="16">
        <f>SUM(E58:E65)</f>
        <v>591347.11546000012</v>
      </c>
      <c r="F57" s="16">
        <f>SUM(F58:F65)</f>
        <v>645190.82871999999</v>
      </c>
      <c r="G57" s="26"/>
      <c r="J57" s="27"/>
      <c r="K57" s="27"/>
    </row>
    <row r="58" spans="2:11" s="5" customFormat="1" x14ac:dyDescent="0.2">
      <c r="B58" s="60"/>
      <c r="C58" s="60"/>
      <c r="D58" s="60" t="s">
        <v>41</v>
      </c>
      <c r="E58" s="19">
        <v>581349.02033000009</v>
      </c>
      <c r="F58" s="19">
        <v>630027.51170000003</v>
      </c>
      <c r="G58" s="26"/>
      <c r="J58" s="27"/>
      <c r="K58" s="27"/>
    </row>
    <row r="59" spans="2:11" s="5" customFormat="1" ht="12.75" hidden="1" customHeight="1" x14ac:dyDescent="0.2">
      <c r="B59" s="60"/>
      <c r="C59" s="60"/>
      <c r="D59" s="60" t="s">
        <v>42</v>
      </c>
      <c r="E59" s="19"/>
      <c r="F59" s="19"/>
      <c r="G59" s="26"/>
      <c r="J59" s="27"/>
      <c r="K59" s="27"/>
    </row>
    <row r="60" spans="2:11" s="5" customFormat="1" ht="12.75" hidden="1" customHeight="1" x14ac:dyDescent="0.2">
      <c r="B60" s="60"/>
      <c r="C60" s="60"/>
      <c r="D60" s="60" t="s">
        <v>43</v>
      </c>
      <c r="E60" s="19"/>
      <c r="F60" s="19"/>
      <c r="G60" s="26"/>
      <c r="J60" s="27"/>
      <c r="K60" s="27"/>
    </row>
    <row r="61" spans="2:11" s="5" customFormat="1" ht="12.75" hidden="1" customHeight="1" x14ac:dyDescent="0.2">
      <c r="B61" s="60"/>
      <c r="C61" s="60"/>
      <c r="D61" s="60" t="s">
        <v>44</v>
      </c>
      <c r="E61" s="19">
        <v>0</v>
      </c>
      <c r="F61" s="19">
        <v>0</v>
      </c>
      <c r="G61" s="26"/>
      <c r="J61" s="27"/>
      <c r="K61" s="27"/>
    </row>
    <row r="62" spans="2:11" s="5" customFormat="1" hidden="1" x14ac:dyDescent="0.2">
      <c r="B62" s="60"/>
      <c r="C62" s="60"/>
      <c r="D62" s="60" t="s">
        <v>45</v>
      </c>
      <c r="E62" s="19">
        <v>0</v>
      </c>
      <c r="F62" s="19">
        <v>0</v>
      </c>
      <c r="G62" s="26"/>
      <c r="J62" s="27"/>
      <c r="K62" s="27"/>
    </row>
    <row r="63" spans="2:11" s="5" customFormat="1" ht="12.75" hidden="1" customHeight="1" x14ac:dyDescent="0.2">
      <c r="B63" s="60"/>
      <c r="C63" s="60"/>
      <c r="D63" s="60" t="s">
        <v>46</v>
      </c>
      <c r="E63" s="19">
        <v>0</v>
      </c>
      <c r="F63" s="19">
        <v>0</v>
      </c>
      <c r="G63" s="26"/>
      <c r="J63" s="27"/>
      <c r="K63" s="27"/>
    </row>
    <row r="64" spans="2:11" s="5" customFormat="1" ht="12.75" hidden="1" customHeight="1" x14ac:dyDescent="0.2">
      <c r="B64" s="60"/>
      <c r="C64" s="60"/>
      <c r="D64" s="60" t="s">
        <v>47</v>
      </c>
      <c r="E64" s="19">
        <v>0</v>
      </c>
      <c r="F64" s="19">
        <v>0</v>
      </c>
      <c r="G64" s="26"/>
      <c r="J64" s="27"/>
      <c r="K64" s="27"/>
    </row>
    <row r="65" spans="2:11" x14ac:dyDescent="0.2">
      <c r="D65" s="60" t="s">
        <v>48</v>
      </c>
      <c r="E65" s="19">
        <v>9998.0951300000015</v>
      </c>
      <c r="F65" s="19">
        <v>15163.31702</v>
      </c>
    </row>
    <row r="66" spans="2:11" ht="12.75" hidden="1" customHeight="1" x14ac:dyDescent="0.2">
      <c r="D66" s="60" t="s">
        <v>49</v>
      </c>
      <c r="E66" s="17">
        <v>0</v>
      </c>
      <c r="F66" s="29">
        <v>0</v>
      </c>
    </row>
    <row r="67" spans="2:11" ht="12.75" hidden="1" customHeight="1" x14ac:dyDescent="0.25">
      <c r="C67" s="59" t="s">
        <v>50</v>
      </c>
      <c r="E67" s="17">
        <v>0</v>
      </c>
      <c r="F67" s="35">
        <v>0</v>
      </c>
    </row>
    <row r="68" spans="2:11" ht="12.75" hidden="1" customHeight="1" x14ac:dyDescent="0.2">
      <c r="D68" s="60" t="s">
        <v>41</v>
      </c>
      <c r="E68" s="17">
        <v>0</v>
      </c>
      <c r="F68" s="29">
        <v>0</v>
      </c>
    </row>
    <row r="69" spans="2:11" ht="12.75" hidden="1" customHeight="1" x14ac:dyDescent="0.2">
      <c r="D69" s="60" t="s">
        <v>43</v>
      </c>
      <c r="E69" s="17" t="s">
        <v>51</v>
      </c>
      <c r="F69" s="29" t="s">
        <v>51</v>
      </c>
    </row>
    <row r="70" spans="2:11" ht="12.75" hidden="1" customHeight="1" x14ac:dyDescent="0.2">
      <c r="D70" s="60" t="s">
        <v>44</v>
      </c>
      <c r="E70" s="17" t="s">
        <v>51</v>
      </c>
      <c r="F70" s="29" t="s">
        <v>51</v>
      </c>
    </row>
    <row r="71" spans="2:11" ht="12.75" hidden="1" customHeight="1" x14ac:dyDescent="0.2">
      <c r="D71" s="60" t="s">
        <v>52</v>
      </c>
      <c r="E71" s="17" t="s">
        <v>51</v>
      </c>
      <c r="F71" s="29" t="s">
        <v>51</v>
      </c>
    </row>
    <row r="72" spans="2:11" ht="12.75" hidden="1" customHeight="1" x14ac:dyDescent="0.2">
      <c r="D72" s="60" t="s">
        <v>48</v>
      </c>
      <c r="E72" s="17" t="s">
        <v>51</v>
      </c>
      <c r="F72" s="29" t="s">
        <v>51</v>
      </c>
    </row>
    <row r="73" spans="2:11" ht="12.75" hidden="1" customHeight="1" x14ac:dyDescent="0.2">
      <c r="D73" s="60" t="s">
        <v>49</v>
      </c>
      <c r="E73" s="17" t="s">
        <v>51</v>
      </c>
      <c r="F73" s="29" t="s">
        <v>51</v>
      </c>
    </row>
    <row r="74" spans="2:11" ht="12.75" hidden="1" customHeight="1" x14ac:dyDescent="0.25">
      <c r="C74" s="59" t="s">
        <v>53</v>
      </c>
      <c r="E74" s="17">
        <v>0</v>
      </c>
      <c r="F74" s="35">
        <v>0</v>
      </c>
    </row>
    <row r="75" spans="2:11" ht="12.75" hidden="1" customHeight="1" x14ac:dyDescent="0.25">
      <c r="C75" s="59" t="s">
        <v>34</v>
      </c>
      <c r="E75" s="17">
        <v>0</v>
      </c>
      <c r="F75" s="16">
        <f>+AnoC_OtrosAct_GastosDevengar_Ant</f>
        <v>0</v>
      </c>
    </row>
    <row r="76" spans="2:11" ht="12.75" hidden="1" customHeight="1" x14ac:dyDescent="0.2">
      <c r="D76" s="60" t="s">
        <v>35</v>
      </c>
      <c r="E76" s="17">
        <v>0</v>
      </c>
      <c r="F76" s="17">
        <v>0</v>
      </c>
    </row>
    <row r="77" spans="2:11" ht="12.75" hidden="1" customHeight="1" x14ac:dyDescent="0.2">
      <c r="D77" s="60" t="s">
        <v>54</v>
      </c>
      <c r="E77" s="17">
        <v>0</v>
      </c>
      <c r="F77" s="29">
        <v>0</v>
      </c>
    </row>
    <row r="78" spans="2:11" ht="12.75" hidden="1" customHeight="1" x14ac:dyDescent="0.2">
      <c r="D78" s="60" t="s">
        <v>55</v>
      </c>
      <c r="E78" s="17">
        <v>0</v>
      </c>
      <c r="F78" s="29">
        <v>0</v>
      </c>
    </row>
    <row r="79" spans="2:11" ht="3" customHeight="1" x14ac:dyDescent="0.2">
      <c r="E79" s="17"/>
      <c r="F79" s="29"/>
    </row>
    <row r="80" spans="2:11" s="22" customFormat="1" ht="15.75" x14ac:dyDescent="0.25">
      <c r="B80" s="30"/>
      <c r="C80" s="31" t="s">
        <v>56</v>
      </c>
      <c r="D80" s="30"/>
      <c r="E80" s="32">
        <f>+E75+E57</f>
        <v>591347.11546000012</v>
      </c>
      <c r="F80" s="32">
        <f>+F75+F57</f>
        <v>645190.82871999999</v>
      </c>
      <c r="G80" s="33"/>
      <c r="H80" s="6"/>
      <c r="I80" s="6"/>
      <c r="J80" s="34"/>
      <c r="K80" s="34"/>
    </row>
    <row r="81" spans="1:11" ht="7.5" customHeight="1" x14ac:dyDescent="0.2">
      <c r="E81" s="17"/>
      <c r="F81" s="29"/>
    </row>
    <row r="82" spans="1:11" s="22" customFormat="1" ht="17.25" customHeight="1" x14ac:dyDescent="0.25">
      <c r="B82" s="30"/>
      <c r="C82" s="7" t="s">
        <v>57</v>
      </c>
      <c r="D82" s="30"/>
      <c r="E82" s="32">
        <f>+E80+E43</f>
        <v>2790520.5763900001</v>
      </c>
      <c r="F82" s="32">
        <f>+F80+F43</f>
        <v>2061189.7008000002</v>
      </c>
      <c r="G82" s="33"/>
      <c r="H82" s="6"/>
      <c r="I82" s="6"/>
      <c r="J82" s="34"/>
      <c r="K82" s="34"/>
    </row>
    <row r="83" spans="1:11" s="36" customFormat="1" ht="5.25" customHeight="1" x14ac:dyDescent="0.25">
      <c r="C83" s="37"/>
      <c r="E83" s="38"/>
      <c r="F83" s="39"/>
      <c r="G83" s="33"/>
      <c r="H83" s="6"/>
      <c r="I83" s="6"/>
      <c r="J83" s="6"/>
      <c r="K83" s="6"/>
    </row>
    <row r="84" spans="1:11" ht="29.25" customHeight="1" x14ac:dyDescent="0.2">
      <c r="B84" s="7" t="s">
        <v>2</v>
      </c>
      <c r="C84" s="13"/>
      <c r="D84" s="13"/>
      <c r="E84" s="8">
        <f>+E6</f>
        <v>44957</v>
      </c>
      <c r="F84" s="8">
        <f>+F6</f>
        <v>44957</v>
      </c>
    </row>
    <row r="85" spans="1:11" s="36" customFormat="1" ht="15.4" customHeight="1" x14ac:dyDescent="0.25">
      <c r="A85" s="40"/>
      <c r="B85" s="68" t="s">
        <v>58</v>
      </c>
      <c r="C85" s="68"/>
      <c r="D85" s="68"/>
      <c r="E85" s="41"/>
      <c r="F85" s="42"/>
      <c r="G85" s="33"/>
      <c r="H85" s="6"/>
      <c r="I85" s="6"/>
      <c r="J85" s="6"/>
      <c r="K85" s="6"/>
    </row>
    <row r="86" spans="1:11" ht="15.75" x14ac:dyDescent="0.2">
      <c r="A86" s="4"/>
      <c r="B86" s="9" t="s">
        <v>59</v>
      </c>
      <c r="C86" s="61"/>
      <c r="D86" s="61"/>
    </row>
    <row r="87" spans="1:11" ht="15.75" x14ac:dyDescent="0.25">
      <c r="C87" s="59" t="s">
        <v>60</v>
      </c>
      <c r="E87" s="16">
        <f>SUM(E88:E95)</f>
        <v>262877.34746999998</v>
      </c>
      <c r="F87" s="43">
        <f>SUM(F88:F95)</f>
        <v>439854.80666</v>
      </c>
    </row>
    <row r="88" spans="1:11" x14ac:dyDescent="0.2">
      <c r="D88" s="60" t="s">
        <v>61</v>
      </c>
      <c r="E88" s="19">
        <v>93548.183799999999</v>
      </c>
      <c r="F88" s="19">
        <v>251909.37036</v>
      </c>
    </row>
    <row r="89" spans="1:11" x14ac:dyDescent="0.2">
      <c r="D89" s="60" t="s">
        <v>62</v>
      </c>
      <c r="E89" s="19">
        <v>169329.16366999998</v>
      </c>
      <c r="F89" s="19">
        <v>187945.4363</v>
      </c>
    </row>
    <row r="90" spans="1:11" ht="12.75" hidden="1" customHeight="1" x14ac:dyDescent="0.2">
      <c r="D90" s="60" t="s">
        <v>63</v>
      </c>
      <c r="E90" s="17">
        <v>0</v>
      </c>
      <c r="F90" s="17">
        <v>0</v>
      </c>
    </row>
    <row r="91" spans="1:11" ht="12.75" hidden="1" customHeight="1" x14ac:dyDescent="0.2">
      <c r="D91" s="60" t="s">
        <v>64</v>
      </c>
      <c r="E91" s="17">
        <v>0</v>
      </c>
      <c r="F91" s="44">
        <v>0</v>
      </c>
    </row>
    <row r="92" spans="1:11" ht="12.75" hidden="1" customHeight="1" x14ac:dyDescent="0.2">
      <c r="D92" s="60" t="s">
        <v>65</v>
      </c>
      <c r="E92" s="17">
        <v>0</v>
      </c>
      <c r="F92" s="17">
        <v>0</v>
      </c>
    </row>
    <row r="93" spans="1:11" ht="12.75" hidden="1" customHeight="1" x14ac:dyDescent="0.2">
      <c r="D93" s="60" t="s">
        <v>66</v>
      </c>
      <c r="E93" s="17">
        <v>0</v>
      </c>
      <c r="F93" s="44">
        <v>0</v>
      </c>
      <c r="G93" s="5"/>
    </row>
    <row r="94" spans="1:11" ht="12.75" hidden="1" customHeight="1" x14ac:dyDescent="0.2">
      <c r="D94" s="60" t="s">
        <v>67</v>
      </c>
      <c r="E94" s="17">
        <v>0</v>
      </c>
      <c r="F94" s="17">
        <v>0</v>
      </c>
      <c r="G94" s="5"/>
    </row>
    <row r="95" spans="1:11" ht="12.75" hidden="1" customHeight="1" x14ac:dyDescent="0.2">
      <c r="D95" s="60" t="s">
        <v>68</v>
      </c>
      <c r="E95" s="17">
        <v>0</v>
      </c>
      <c r="F95" s="44">
        <v>0</v>
      </c>
      <c r="G95" s="5"/>
    </row>
    <row r="96" spans="1:11" ht="12.75" hidden="1" customHeight="1" x14ac:dyDescent="0.25">
      <c r="C96" s="59" t="s">
        <v>69</v>
      </c>
      <c r="E96" s="17">
        <v>0</v>
      </c>
      <c r="F96" s="17" t="e">
        <f>+PC_EndeudPub_TitValDeudPubxPagar_Ant</f>
        <v>#REF!</v>
      </c>
      <c r="G96" s="5"/>
    </row>
    <row r="97" spans="2:11" s="5" customFormat="1" ht="16.5" hidden="1" customHeight="1" x14ac:dyDescent="0.2">
      <c r="B97" s="60"/>
      <c r="C97" s="60"/>
      <c r="D97" s="60" t="s">
        <v>70</v>
      </c>
      <c r="E97" s="17"/>
      <c r="F97" s="44"/>
      <c r="J97" s="27"/>
      <c r="K97" s="27"/>
    </row>
    <row r="98" spans="2:11" s="5" customFormat="1" ht="12.75" hidden="1" customHeight="1" x14ac:dyDescent="0.2">
      <c r="B98" s="60"/>
      <c r="C98" s="60"/>
      <c r="D98" s="60" t="s">
        <v>71</v>
      </c>
      <c r="E98" s="17">
        <v>0</v>
      </c>
      <c r="F98" s="17">
        <v>0</v>
      </c>
      <c r="J98" s="27"/>
      <c r="K98" s="27"/>
    </row>
    <row r="99" spans="2:11" s="5" customFormat="1" ht="12.75" hidden="1" customHeight="1" x14ac:dyDescent="0.2">
      <c r="B99" s="60"/>
      <c r="C99" s="60"/>
      <c r="D99" s="60" t="s">
        <v>72</v>
      </c>
      <c r="E99" s="17">
        <v>0</v>
      </c>
      <c r="F99" s="44">
        <v>0</v>
      </c>
      <c r="J99" s="27"/>
      <c r="K99" s="27"/>
    </row>
    <row r="100" spans="2:11" s="5" customFormat="1" ht="12.75" hidden="1" customHeight="1" x14ac:dyDescent="0.2">
      <c r="B100" s="60"/>
      <c r="C100" s="60"/>
      <c r="D100" s="60" t="s">
        <v>73</v>
      </c>
      <c r="E100" s="17">
        <v>0</v>
      </c>
      <c r="F100" s="17">
        <v>0</v>
      </c>
      <c r="J100" s="27"/>
      <c r="K100" s="27"/>
    </row>
    <row r="101" spans="2:11" s="5" customFormat="1" ht="12.75" hidden="1" customHeight="1" x14ac:dyDescent="0.2">
      <c r="B101" s="60"/>
      <c r="C101" s="60"/>
      <c r="D101" s="60" t="s">
        <v>74</v>
      </c>
      <c r="E101" s="17">
        <v>0</v>
      </c>
      <c r="F101" s="44">
        <v>0</v>
      </c>
      <c r="J101" s="27"/>
      <c r="K101" s="27"/>
    </row>
    <row r="102" spans="2:11" s="5" customFormat="1" ht="15" customHeight="1" x14ac:dyDescent="0.25">
      <c r="B102" s="60"/>
      <c r="C102" s="59" t="s">
        <v>75</v>
      </c>
      <c r="D102" s="60"/>
      <c r="E102" s="16">
        <f>SUM(E103:E104)</f>
        <v>7493.4454299999998</v>
      </c>
      <c r="F102" s="16">
        <f>+F104+F103+PC_FondTercGar_OtrosFondTer_Ant</f>
        <v>61975.731659999998</v>
      </c>
      <c r="J102" s="27"/>
      <c r="K102" s="27"/>
    </row>
    <row r="103" spans="2:11" s="5" customFormat="1" ht="15" customHeight="1" x14ac:dyDescent="0.2">
      <c r="B103" s="60"/>
      <c r="C103" s="60"/>
      <c r="D103" s="60" t="s">
        <v>76</v>
      </c>
      <c r="E103" s="19">
        <v>4193.4401099999995</v>
      </c>
      <c r="F103" s="19">
        <v>58374.55762</v>
      </c>
      <c r="J103" s="27"/>
      <c r="K103" s="27"/>
    </row>
    <row r="104" spans="2:11" s="5" customFormat="1" ht="14.25" customHeight="1" x14ac:dyDescent="0.2">
      <c r="B104" s="60"/>
      <c r="C104" s="60"/>
      <c r="D104" s="60" t="s">
        <v>77</v>
      </c>
      <c r="E104" s="19">
        <v>3300.0053199999998</v>
      </c>
      <c r="F104" s="19">
        <v>3601.1740399999999</v>
      </c>
      <c r="J104" s="27"/>
      <c r="K104" s="27"/>
    </row>
    <row r="105" spans="2:11" s="5" customFormat="1" ht="12.75" hidden="1" customHeight="1" x14ac:dyDescent="0.2">
      <c r="B105" s="60"/>
      <c r="C105" s="60"/>
      <c r="D105" s="60" t="s">
        <v>68</v>
      </c>
      <c r="E105" s="17">
        <v>0</v>
      </c>
      <c r="F105" s="17">
        <v>0</v>
      </c>
      <c r="J105" s="27"/>
      <c r="K105" s="27"/>
    </row>
    <row r="106" spans="2:11" s="5" customFormat="1" ht="15.75" x14ac:dyDescent="0.25">
      <c r="B106" s="60"/>
      <c r="C106" s="59" t="s">
        <v>78</v>
      </c>
      <c r="D106" s="60"/>
      <c r="E106" s="16">
        <f>SUM(E107)</f>
        <v>131171.35277</v>
      </c>
      <c r="F106" s="16">
        <f>SUM(F107)</f>
        <v>3270.94346</v>
      </c>
      <c r="J106" s="27"/>
      <c r="K106" s="27"/>
    </row>
    <row r="107" spans="2:11" s="5" customFormat="1" ht="17.25" customHeight="1" x14ac:dyDescent="0.25">
      <c r="B107" s="60"/>
      <c r="C107" s="59"/>
      <c r="D107" s="60" t="s">
        <v>79</v>
      </c>
      <c r="E107" s="19">
        <v>131171.35277</v>
      </c>
      <c r="F107" s="19">
        <v>3270.94346</v>
      </c>
      <c r="J107" s="27"/>
      <c r="K107" s="27"/>
    </row>
    <row r="108" spans="2:11" s="5" customFormat="1" ht="12.75" hidden="1" customHeight="1" x14ac:dyDescent="0.2">
      <c r="B108" s="60"/>
      <c r="C108" s="60"/>
      <c r="D108" s="10" t="s">
        <v>80</v>
      </c>
      <c r="E108" s="17">
        <v>0</v>
      </c>
      <c r="F108" s="12">
        <v>0</v>
      </c>
      <c r="J108" s="27"/>
      <c r="K108" s="27"/>
    </row>
    <row r="109" spans="2:11" s="5" customFormat="1" ht="12.75" hidden="1" customHeight="1" x14ac:dyDescent="0.25">
      <c r="B109" s="60"/>
      <c r="C109" s="59" t="s">
        <v>81</v>
      </c>
      <c r="D109" s="60"/>
      <c r="E109" s="17">
        <v>0</v>
      </c>
      <c r="F109" s="45">
        <v>0</v>
      </c>
      <c r="J109" s="27"/>
      <c r="K109" s="27"/>
    </row>
    <row r="110" spans="2:11" s="5" customFormat="1" ht="12.75" hidden="1" customHeight="1" x14ac:dyDescent="0.2">
      <c r="B110" s="60"/>
      <c r="C110" s="60"/>
      <c r="D110" s="60" t="s">
        <v>82</v>
      </c>
      <c r="E110" s="17">
        <v>0</v>
      </c>
      <c r="F110" s="12">
        <v>0</v>
      </c>
      <c r="J110" s="27"/>
      <c r="K110" s="27"/>
    </row>
    <row r="111" spans="2:11" s="5" customFormat="1" ht="12.75" hidden="1" customHeight="1" x14ac:dyDescent="0.2">
      <c r="B111" s="60"/>
      <c r="C111" s="60"/>
      <c r="D111" s="60" t="s">
        <v>14</v>
      </c>
      <c r="E111" s="17">
        <v>0</v>
      </c>
      <c r="F111" s="12">
        <v>0</v>
      </c>
      <c r="J111" s="27"/>
      <c r="K111" s="27"/>
    </row>
    <row r="112" spans="2:11" ht="13.5" hidden="1" customHeight="1" x14ac:dyDescent="0.2">
      <c r="D112" s="60" t="s">
        <v>83</v>
      </c>
      <c r="E112" s="17">
        <v>0</v>
      </c>
      <c r="F112" s="12">
        <v>0</v>
      </c>
      <c r="G112" s="5"/>
    </row>
    <row r="113" spans="2:11" ht="4.5" hidden="1" customHeight="1" x14ac:dyDescent="0.2">
      <c r="E113" s="17"/>
      <c r="G113" s="5"/>
    </row>
    <row r="114" spans="2:11" ht="15.75" x14ac:dyDescent="0.25">
      <c r="B114" s="30"/>
      <c r="C114" s="31" t="s">
        <v>84</v>
      </c>
      <c r="D114" s="30"/>
      <c r="E114" s="32">
        <f>+E106+E102+E87</f>
        <v>401542.14567</v>
      </c>
      <c r="F114" s="32">
        <f>+F106+F102+F87</f>
        <v>505101.48178000003</v>
      </c>
      <c r="G114" s="46"/>
    </row>
    <row r="115" spans="2:11" x14ac:dyDescent="0.2">
      <c r="C115" s="9" t="s">
        <v>85</v>
      </c>
      <c r="E115" s="17"/>
      <c r="G115" s="5"/>
    </row>
    <row r="116" spans="2:11" ht="15.75" hidden="1" x14ac:dyDescent="0.25">
      <c r="C116" s="59" t="s">
        <v>60</v>
      </c>
      <c r="E116" s="17">
        <v>0</v>
      </c>
      <c r="F116" s="47">
        <f>+PnoC_Deudas_DocsxPagar_Ant</f>
        <v>0</v>
      </c>
      <c r="G116" s="5"/>
    </row>
    <row r="117" spans="2:11" hidden="1" x14ac:dyDescent="0.2">
      <c r="D117" s="60" t="s">
        <v>64</v>
      </c>
      <c r="E117" s="17">
        <v>0</v>
      </c>
      <c r="F117" s="48">
        <v>0</v>
      </c>
      <c r="G117" s="5"/>
    </row>
    <row r="118" spans="2:11" ht="15.75" hidden="1" x14ac:dyDescent="0.25">
      <c r="C118" s="59" t="s">
        <v>69</v>
      </c>
      <c r="E118" s="17">
        <v>0</v>
      </c>
      <c r="F118" s="45">
        <v>0</v>
      </c>
      <c r="G118" s="5"/>
    </row>
    <row r="119" spans="2:11" ht="15.75" x14ac:dyDescent="0.25">
      <c r="C119" s="59" t="s">
        <v>78</v>
      </c>
      <c r="E119" s="16">
        <f>SUM(E120:E123)</f>
        <v>184876.66084</v>
      </c>
      <c r="F119" s="16">
        <f>SUM(F120:F121)</f>
        <v>88943.356670000008</v>
      </c>
      <c r="G119" s="5"/>
    </row>
    <row r="120" spans="2:11" ht="15.75" x14ac:dyDescent="0.25">
      <c r="C120" s="59"/>
      <c r="D120" s="60" t="s">
        <v>86</v>
      </c>
      <c r="E120" s="19">
        <v>0</v>
      </c>
      <c r="F120" s="19">
        <v>37838.485639999999</v>
      </c>
      <c r="G120" s="5"/>
    </row>
    <row r="121" spans="2:11" ht="15.75" x14ac:dyDescent="0.25">
      <c r="C121" s="59"/>
      <c r="D121" s="60" t="s">
        <v>79</v>
      </c>
      <c r="E121" s="19">
        <v>184876.66084</v>
      </c>
      <c r="F121" s="19">
        <v>51104.871030000002</v>
      </c>
      <c r="G121" s="5"/>
    </row>
    <row r="122" spans="2:11" ht="15.75" hidden="1" x14ac:dyDescent="0.25">
      <c r="C122" s="59" t="s">
        <v>81</v>
      </c>
      <c r="E122" s="17">
        <v>0</v>
      </c>
      <c r="F122" s="19">
        <v>0</v>
      </c>
      <c r="G122" s="5"/>
    </row>
    <row r="123" spans="2:11" hidden="1" x14ac:dyDescent="0.2">
      <c r="E123" s="17"/>
      <c r="G123" s="5"/>
    </row>
    <row r="124" spans="2:11" ht="15.75" x14ac:dyDescent="0.25">
      <c r="B124" s="30"/>
      <c r="C124" s="31" t="s">
        <v>87</v>
      </c>
      <c r="D124" s="30"/>
      <c r="E124" s="32">
        <f>+E119</f>
        <v>184876.66084</v>
      </c>
      <c r="F124" s="32">
        <f>+F119+F116</f>
        <v>88943.356670000008</v>
      </c>
      <c r="G124" s="5"/>
    </row>
    <row r="125" spans="2:11" s="3" customFormat="1" ht="5.25" customHeight="1" x14ac:dyDescent="0.2">
      <c r="E125" s="49"/>
      <c r="F125" s="50"/>
      <c r="G125" s="5"/>
      <c r="H125" s="5"/>
      <c r="I125" s="5"/>
      <c r="J125" s="5"/>
      <c r="K125" s="5"/>
    </row>
    <row r="126" spans="2:11" ht="15.75" x14ac:dyDescent="0.25">
      <c r="B126" s="30"/>
      <c r="C126" s="7" t="s">
        <v>88</v>
      </c>
      <c r="D126" s="30"/>
      <c r="E126" s="32">
        <f>+E124+E114</f>
        <v>586418.80651000002</v>
      </c>
      <c r="F126" s="32">
        <f>+F124+F114</f>
        <v>594044.83845000004</v>
      </c>
      <c r="G126" s="5"/>
    </row>
    <row r="127" spans="2:11" ht="5.25" customHeight="1" x14ac:dyDescent="0.2">
      <c r="G127" s="5"/>
    </row>
    <row r="128" spans="2:11" ht="15" customHeight="1" x14ac:dyDescent="0.2">
      <c r="B128" s="68" t="s">
        <v>89</v>
      </c>
      <c r="C128" s="68"/>
      <c r="D128" s="68"/>
      <c r="F128" s="51"/>
    </row>
    <row r="129" spans="1:11" ht="3" customHeight="1" x14ac:dyDescent="0.2">
      <c r="B129" s="68"/>
      <c r="C129" s="68"/>
      <c r="D129" s="68"/>
      <c r="F129" s="51"/>
    </row>
    <row r="130" spans="1:11" ht="15.75" x14ac:dyDescent="0.25">
      <c r="B130" s="22"/>
      <c r="C130" s="59" t="s">
        <v>90</v>
      </c>
      <c r="D130" s="22"/>
      <c r="E130" s="16">
        <f>SUM(E131:E136)</f>
        <v>2107485.8658499997</v>
      </c>
      <c r="F130" s="16">
        <f>SUM(F131:F136)</f>
        <v>1393419.8714999999</v>
      </c>
    </row>
    <row r="131" spans="1:11" ht="15.75" hidden="1" x14ac:dyDescent="0.25">
      <c r="B131" s="22"/>
      <c r="C131" s="59"/>
      <c r="D131" s="22" t="s">
        <v>91</v>
      </c>
      <c r="E131" s="19">
        <v>0</v>
      </c>
      <c r="F131" s="19">
        <v>0</v>
      </c>
    </row>
    <row r="132" spans="1:11" ht="15.75" x14ac:dyDescent="0.25">
      <c r="B132" s="22"/>
      <c r="C132" s="59"/>
      <c r="D132" s="22" t="s">
        <v>91</v>
      </c>
      <c r="E132" s="19">
        <v>302625.42789999995</v>
      </c>
      <c r="F132" s="19">
        <v>302625.42789999995</v>
      </c>
    </row>
    <row r="133" spans="1:11" ht="15.75" hidden="1" x14ac:dyDescent="0.25">
      <c r="B133" s="22"/>
      <c r="C133" s="59"/>
      <c r="D133" s="22" t="s">
        <v>92</v>
      </c>
      <c r="E133" s="60">
        <v>0</v>
      </c>
      <c r="F133" s="19">
        <v>0</v>
      </c>
    </row>
    <row r="134" spans="1:11" x14ac:dyDescent="0.2">
      <c r="D134" s="60" t="s">
        <v>93</v>
      </c>
      <c r="E134" s="19">
        <v>99466.907630000002</v>
      </c>
      <c r="F134" s="19">
        <v>99466.907630000002</v>
      </c>
    </row>
    <row r="135" spans="1:11" ht="12.75" hidden="1" customHeight="1" x14ac:dyDescent="0.2">
      <c r="D135" s="60" t="s">
        <v>94</v>
      </c>
      <c r="E135" s="19">
        <v>0</v>
      </c>
      <c r="F135" s="19">
        <v>0</v>
      </c>
    </row>
    <row r="136" spans="1:11" ht="15.75" customHeight="1" x14ac:dyDescent="0.2">
      <c r="D136" s="3" t="s">
        <v>95</v>
      </c>
      <c r="E136" s="19">
        <v>1705393.5303199999</v>
      </c>
      <c r="F136" s="19">
        <v>991327.53597000008</v>
      </c>
    </row>
    <row r="137" spans="1:11" ht="15.75" hidden="1" customHeight="1" x14ac:dyDescent="0.25">
      <c r="C137" s="59" t="s">
        <v>96</v>
      </c>
      <c r="E137" s="14"/>
      <c r="F137" s="15"/>
    </row>
    <row r="138" spans="1:11" s="3" customFormat="1" ht="6" customHeight="1" x14ac:dyDescent="0.25">
      <c r="C138" s="23"/>
      <c r="E138" s="52"/>
      <c r="F138" s="52"/>
      <c r="G138" s="26"/>
      <c r="H138" s="5"/>
      <c r="I138" s="5"/>
      <c r="J138" s="5"/>
      <c r="K138" s="5"/>
    </row>
    <row r="139" spans="1:11" ht="15.75" x14ac:dyDescent="0.25">
      <c r="B139" s="30"/>
      <c r="C139" s="31" t="s">
        <v>97</v>
      </c>
      <c r="D139" s="30"/>
      <c r="E139" s="32">
        <v>96615.904030000005</v>
      </c>
      <c r="F139" s="32">
        <v>73724.990849999987</v>
      </c>
      <c r="G139" s="28"/>
    </row>
    <row r="140" spans="1:11" ht="6.75" customHeight="1" x14ac:dyDescent="0.2"/>
    <row r="141" spans="1:11" ht="18" customHeight="1" x14ac:dyDescent="0.25">
      <c r="B141" s="53"/>
      <c r="C141" s="54" t="s">
        <v>98</v>
      </c>
      <c r="D141" s="53"/>
      <c r="E141" s="32">
        <f>SUM(E132:E139)</f>
        <v>2204101.7698799996</v>
      </c>
      <c r="F141" s="32">
        <f>SUM(F131:F139)</f>
        <v>1467144.8623499998</v>
      </c>
    </row>
    <row r="142" spans="1:11" s="3" customFormat="1" ht="9.75" customHeight="1" x14ac:dyDescent="0.25">
      <c r="C142" s="24"/>
      <c r="E142" s="55"/>
      <c r="F142" s="56"/>
      <c r="G142" s="26"/>
      <c r="H142" s="5"/>
      <c r="I142" s="5"/>
      <c r="J142" s="5"/>
      <c r="K142" s="5"/>
    </row>
    <row r="143" spans="1:11" ht="15.75" x14ac:dyDescent="0.25">
      <c r="B143" s="53"/>
      <c r="C143" s="54" t="s">
        <v>99</v>
      </c>
      <c r="D143" s="53"/>
      <c r="E143" s="32">
        <f>+E126+E141</f>
        <v>2790520.5763899996</v>
      </c>
      <c r="F143" s="32">
        <f>+F126+F141</f>
        <v>2061189.7007999998</v>
      </c>
    </row>
    <row r="144" spans="1:11" s="5" customFormat="1" ht="15.75" customHeight="1" x14ac:dyDescent="0.2">
      <c r="A144" s="3"/>
      <c r="B144" s="69" t="s">
        <v>100</v>
      </c>
      <c r="C144" s="69"/>
      <c r="D144" s="69"/>
      <c r="E144" s="69"/>
      <c r="F144" s="69"/>
      <c r="J144" s="27"/>
      <c r="K144" s="27"/>
    </row>
    <row r="145" spans="1:11" s="5" customFormat="1" ht="15.75" x14ac:dyDescent="0.25">
      <c r="A145" s="3"/>
      <c r="B145" s="2"/>
      <c r="C145" s="1"/>
      <c r="D145" s="2"/>
      <c r="E145" s="57"/>
      <c r="F145" s="57"/>
      <c r="J145" s="27"/>
      <c r="K145" s="27"/>
    </row>
    <row r="146" spans="1:11" s="5" customFormat="1" ht="15.75" x14ac:dyDescent="0.25">
      <c r="A146" s="3"/>
      <c r="B146" s="2"/>
      <c r="C146" s="1"/>
      <c r="D146" s="2"/>
      <c r="E146" s="11">
        <f>+E143-E82</f>
        <v>0</v>
      </c>
      <c r="F146" s="11">
        <f>+F143-F82</f>
        <v>0</v>
      </c>
      <c r="J146" s="27"/>
      <c r="K146" s="27"/>
    </row>
    <row r="147" spans="1:11" s="5" customFormat="1" ht="15.75" x14ac:dyDescent="0.25">
      <c r="A147" s="3"/>
      <c r="B147" s="2"/>
      <c r="C147" s="1"/>
      <c r="D147" s="2"/>
      <c r="E147" s="57"/>
      <c r="F147" s="42"/>
      <c r="J147" s="27"/>
      <c r="K147" s="27"/>
    </row>
    <row r="148" spans="1:11" s="5" customFormat="1" ht="15.75" x14ac:dyDescent="0.25">
      <c r="A148" s="3"/>
      <c r="B148" s="2"/>
      <c r="C148" s="1"/>
      <c r="D148" s="2"/>
      <c r="E148" s="65"/>
      <c r="F148" s="42"/>
      <c r="J148" s="27"/>
      <c r="K148" s="27"/>
    </row>
    <row r="149" spans="1:11" s="5" customFormat="1" ht="15.75" x14ac:dyDescent="0.25">
      <c r="A149" s="60"/>
      <c r="B149" s="59"/>
      <c r="C149" s="25"/>
      <c r="D149" s="60"/>
      <c r="E149" s="11"/>
      <c r="F149" s="12"/>
      <c r="J149" s="27"/>
      <c r="K149" s="27"/>
    </row>
    <row r="150" spans="1:11" s="5" customFormat="1" x14ac:dyDescent="0.2">
      <c r="A150" s="60"/>
      <c r="B150" s="60"/>
      <c r="C150" s="25"/>
      <c r="D150" s="60"/>
      <c r="E150" s="11"/>
      <c r="F150" s="12"/>
      <c r="J150" s="27"/>
      <c r="K150" s="27"/>
    </row>
    <row r="151" spans="1:11" s="5" customFormat="1" x14ac:dyDescent="0.2">
      <c r="A151" s="60"/>
      <c r="B151" s="60"/>
      <c r="C151" s="25"/>
      <c r="D151" s="60"/>
      <c r="E151" s="11"/>
      <c r="F151" s="12"/>
      <c r="J151" s="27"/>
      <c r="K151" s="27"/>
    </row>
    <row r="152" spans="1:11" s="5" customFormat="1" x14ac:dyDescent="0.2">
      <c r="A152" s="60"/>
      <c r="B152" s="60"/>
      <c r="C152" s="25"/>
      <c r="D152" s="60"/>
      <c r="E152" s="11"/>
      <c r="F152" s="12"/>
      <c r="J152" s="27"/>
      <c r="K152" s="27"/>
    </row>
    <row r="153" spans="1:11" s="5" customFormat="1" x14ac:dyDescent="0.2">
      <c r="A153" s="60"/>
      <c r="B153" s="58"/>
      <c r="C153" s="60"/>
      <c r="D153" s="60"/>
      <c r="E153" s="11"/>
      <c r="F153" s="12"/>
      <c r="J153" s="27"/>
      <c r="K153" s="27"/>
    </row>
    <row r="154" spans="1:11" s="5" customFormat="1" x14ac:dyDescent="0.2">
      <c r="A154" s="60"/>
      <c r="B154" s="58"/>
      <c r="C154" s="60"/>
      <c r="D154" s="60"/>
      <c r="E154" s="11"/>
      <c r="F154" s="12"/>
      <c r="J154" s="27"/>
      <c r="K154" s="27"/>
    </row>
    <row r="155" spans="1:11" s="5" customFormat="1" x14ac:dyDescent="0.2">
      <c r="A155" s="60"/>
      <c r="B155" s="58"/>
      <c r="C155" s="60"/>
      <c r="D155" s="60"/>
      <c r="E155" s="11"/>
      <c r="F155" s="12"/>
      <c r="J155" s="27"/>
      <c r="K155" s="27"/>
    </row>
    <row r="156" spans="1:11" s="5" customFormat="1" x14ac:dyDescent="0.2">
      <c r="A156" s="60"/>
      <c r="B156" s="58"/>
      <c r="C156" s="60"/>
      <c r="D156" s="60"/>
      <c r="E156" s="11"/>
      <c r="F156" s="12"/>
      <c r="J156" s="27"/>
      <c r="K156" s="27"/>
    </row>
    <row r="159" spans="1:11" s="5" customFormat="1" ht="15.75" x14ac:dyDescent="0.25">
      <c r="A159" s="60"/>
      <c r="B159" s="66"/>
      <c r="C159" s="66"/>
      <c r="D159" s="66"/>
      <c r="E159" s="66"/>
      <c r="F159" s="66"/>
      <c r="J159" s="27"/>
      <c r="K159" s="27"/>
    </row>
    <row r="160" spans="1:11" s="5" customFormat="1" x14ac:dyDescent="0.2">
      <c r="B160" s="67"/>
      <c r="C160" s="67"/>
      <c r="D160" s="67"/>
      <c r="E160" s="67"/>
      <c r="F160" s="67"/>
      <c r="J160" s="27"/>
      <c r="K160" s="27"/>
    </row>
    <row r="161" spans="2:11" s="5" customFormat="1" x14ac:dyDescent="0.2">
      <c r="B161" s="67"/>
      <c r="C161" s="67"/>
      <c r="D161" s="67"/>
      <c r="E161" s="67"/>
      <c r="F161" s="67"/>
      <c r="J161" s="27"/>
      <c r="K161" s="27"/>
    </row>
  </sheetData>
  <protectedRanges>
    <protectedRange algorithmName="SHA-512" hashValue="4imO1TOU3cbM4njnGQpo2A016bqfFEMHSq5Knl4GNxLuvTpHkGJ0RUYf0RBqSdnPipbD1waJKWMemv+OgBLNFg==" saltValue="Wt8Jl9bJBJjtqjlRs2YXDg==" spinCount="100000" sqref="E65:F65" name="Rango1_13"/>
  </protectedRanges>
  <mergeCells count="11">
    <mergeCell ref="B2:F2"/>
    <mergeCell ref="B3:F3"/>
    <mergeCell ref="B4:F4"/>
    <mergeCell ref="B5:F5"/>
    <mergeCell ref="B85:D85"/>
    <mergeCell ref="B159:F159"/>
    <mergeCell ref="B160:F160"/>
    <mergeCell ref="B161:F161"/>
    <mergeCell ref="B7:D8"/>
    <mergeCell ref="B128:D129"/>
    <mergeCell ref="B144:F144"/>
  </mergeCells>
  <printOptions horizontalCentered="1" verticalCentered="1"/>
  <pageMargins left="0" right="0" top="0" bottom="0" header="0" footer="0"/>
  <pageSetup scale="95" firstPageNumber="0" orientation="portrait" r:id="rId1"/>
  <headerFooter alignWithMargins="0"/>
  <ignoredErrors>
    <ignoredError sqref="F57 E87:F87 F119 E90:F101 F10 E141 E102:F102 E10:E11 E13:E14 E16:E29 E31:E35 E37:E39 E42:E5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150</vt:i4>
      </vt:variant>
    </vt:vector>
  </HeadingPairs>
  <TitlesOfParts>
    <vt:vector size="151" baseType="lpstr">
      <vt:lpstr>BG1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</cp:lastModifiedBy>
  <cp:lastPrinted>2022-08-12T17:04:43Z</cp:lastPrinted>
  <dcterms:created xsi:type="dcterms:W3CDTF">2022-02-21T21:24:29Z</dcterms:created>
  <dcterms:modified xsi:type="dcterms:W3CDTF">2023-02-13T23:22:56Z</dcterms:modified>
</cp:coreProperties>
</file>