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4 abril 2024\"/>
    </mc:Choice>
  </mc:AlternateContent>
  <xr:revisionPtr revIDLastSave="0" documentId="13_ncr:1_{3FD34A87-64EB-4C89-AA06-7ABCD0FDD71F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3" l="1"/>
  <c r="G58" i="3"/>
  <c r="G50" i="3"/>
  <c r="G51" i="3"/>
  <c r="G52" i="3"/>
  <c r="G55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E43" i="3"/>
  <c r="F57" i="3"/>
  <c r="G57" i="3" s="1"/>
  <c r="F54" i="3"/>
  <c r="G54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39" i="3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G38" i="3" s="1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E20" i="3"/>
  <c r="D20" i="3"/>
  <c r="F20" i="3" s="1"/>
  <c r="G20" i="3" s="1"/>
  <c r="E17" i="3"/>
  <c r="D17" i="3"/>
  <c r="F24" i="3" l="1"/>
  <c r="G24" i="3" s="1"/>
  <c r="G28" i="3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<sst xmlns="http://schemas.openxmlformats.org/spreadsheetml/2006/main" count="69" uniqueCount="65">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</sst>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2" borderId="0" xfId="0" applyNumberFormat="1" applyFont="1" applyFill="1" applyAlignment="1">
      <alignment horizontal="right" wrapText="1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H36" sqref="H36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8" t="s">
        <v>1</v>
      </c>
      <c r="C2" s="68"/>
      <c r="D2" s="68"/>
      <c r="E2" s="68"/>
      <c r="G2" s="8">
        <v>1000</v>
      </c>
      <c r="H2" s="52"/>
    </row>
    <row r="3" spans="1:9" x14ac:dyDescent="0.35">
      <c r="B3" s="68" t="s">
        <v>6</v>
      </c>
      <c r="C3" s="68"/>
      <c r="D3" s="68"/>
      <c r="E3" s="68"/>
      <c r="H3" s="53"/>
    </row>
    <row r="4" spans="1:9" x14ac:dyDescent="0.35">
      <c r="B4" s="68" t="s">
        <v>64</v>
      </c>
      <c r="C4" s="68"/>
      <c r="D4" s="68"/>
      <c r="E4" s="68"/>
      <c r="F4" s="9">
        <v>1000</v>
      </c>
    </row>
    <row r="5" spans="1:9" s="7" customFormat="1" x14ac:dyDescent="0.35">
      <c r="B5" s="68" t="s">
        <v>2</v>
      </c>
      <c r="C5" s="68"/>
      <c r="D5" s="68"/>
      <c r="E5" s="68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45412</v>
      </c>
      <c r="E7" s="13">
        <v>45046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7" t="s">
        <v>56</v>
      </c>
      <c r="C9" s="67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231.1</v>
      </c>
      <c r="E20" s="20">
        <f>SUM(E21:E23)</f>
        <v>233.77</v>
      </c>
      <c r="F20" s="20">
        <f>+D20-E20</f>
        <v>-2.6700000000000159</v>
      </c>
      <c r="G20" s="59">
        <f>+F20/E20</f>
        <v>-1.1421482653890643E-2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8" si="3">+F21/E21</f>
        <v>#DIV/0!</v>
      </c>
      <c r="H21" s="21"/>
    </row>
    <row r="22" spans="1:9" x14ac:dyDescent="0.35">
      <c r="B22" s="18"/>
      <c r="C22" s="1" t="s">
        <v>19</v>
      </c>
      <c r="D22" s="26">
        <v>231.1</v>
      </c>
      <c r="E22" s="26">
        <v>233.77</v>
      </c>
      <c r="F22" s="60">
        <f>+D22-E22</f>
        <v>-2.6700000000000159</v>
      </c>
      <c r="G22" s="59">
        <f t="shared" si="3"/>
        <v>-1.1421482653890643E-2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1850406.4865899999</v>
      </c>
      <c r="E24" s="20">
        <f>SUM(E25:E27)</f>
        <v>1857662.3104400001</v>
      </c>
      <c r="F24" s="20">
        <f>+D24-E24</f>
        <v>-7255.8238500002772</v>
      </c>
      <c r="G24" s="59">
        <f t="shared" si="3"/>
        <v>-3.9058895738061697E-3</v>
      </c>
      <c r="H24" s="21"/>
    </row>
    <row r="25" spans="1:9" x14ac:dyDescent="0.35">
      <c r="B25" s="18"/>
      <c r="C25" s="23" t="s">
        <v>22</v>
      </c>
      <c r="D25" s="26">
        <v>1850406.4865899999</v>
      </c>
      <c r="E25" s="26">
        <v>1857662.3104400001</v>
      </c>
      <c r="F25" s="60">
        <f>+D25-E25</f>
        <v>-7255.8238500002772</v>
      </c>
      <c r="G25" s="59">
        <f t="shared" si="3"/>
        <v>-3.9058895738061697E-3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62336.82185</v>
      </c>
      <c r="E28" s="20">
        <f t="shared" ref="E28" si="4">SUM(E29:E32)</f>
        <v>42121.75058</v>
      </c>
      <c r="F28" s="20">
        <f>SUM(F29:F32)</f>
        <v>20215.07127</v>
      </c>
      <c r="G28" s="59">
        <f t="shared" si="3"/>
        <v>0.47992001736980039</v>
      </c>
    </row>
    <row r="29" spans="1:9" x14ac:dyDescent="0.35">
      <c r="B29" s="18"/>
      <c r="C29" s="2" t="s">
        <v>57</v>
      </c>
      <c r="D29" s="26">
        <v>189.12412</v>
      </c>
      <c r="E29" s="26">
        <v>391.97161</v>
      </c>
      <c r="F29" s="60">
        <f>+D29-E29</f>
        <v>-202.84748999999999</v>
      </c>
      <c r="G29" s="59">
        <f t="shared" si="3"/>
        <v>-0.51750556628323152</v>
      </c>
    </row>
    <row r="30" spans="1:9" x14ac:dyDescent="0.35">
      <c r="B30" s="18"/>
      <c r="C30" s="2" t="s">
        <v>58</v>
      </c>
      <c r="D30" s="26">
        <v>62147.69773</v>
      </c>
      <c r="E30" s="26">
        <v>41729.778969999999</v>
      </c>
      <c r="F30" s="60">
        <f>+D30-E30</f>
        <v>20417.91876</v>
      </c>
      <c r="G30" s="59">
        <f t="shared" si="3"/>
        <v>0.48928892661230411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1391.4525699999999</v>
      </c>
      <c r="E36" s="20">
        <f>SUM(E37:E39)</f>
        <v>1863.49036</v>
      </c>
      <c r="F36" s="20">
        <f>+D36-E36</f>
        <v>-472.03779000000009</v>
      </c>
      <c r="G36" s="59">
        <f t="shared" si="3"/>
        <v>-0.25330841529011189</v>
      </c>
    </row>
    <row r="37" spans="1:9" x14ac:dyDescent="0.35">
      <c r="B37" s="18"/>
      <c r="C37" s="19" t="s">
        <v>32</v>
      </c>
      <c r="D37" s="26">
        <v>733.78201000000001</v>
      </c>
      <c r="E37" s="26">
        <v>1863.49036</v>
      </c>
      <c r="F37" s="60">
        <f>+D37-E37</f>
        <v>-1129.7083499999999</v>
      </c>
      <c r="G37" s="59">
        <f t="shared" si="3"/>
        <v>-0.6062324626138661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657.25</v>
      </c>
      <c r="E39" s="26">
        <v>0</v>
      </c>
      <c r="F39" s="60">
        <f>+D39-E39</f>
        <v>657.25</v>
      </c>
      <c r="G39" s="59">
        <v>1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1914365.8610099999</v>
      </c>
      <c r="E41" s="30">
        <f>E20+E24+E28+E36</f>
        <v>1901881.3213800001</v>
      </c>
      <c r="F41" s="30">
        <f>+D41-E41</f>
        <v>12484.539629999781</v>
      </c>
      <c r="G41" s="55">
        <f>+F41/E41</f>
        <v>6.5643105537947196E-3</v>
      </c>
      <c r="H41" s="50"/>
      <c r="I41" s="64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1476210.74694</v>
      </c>
      <c r="E43" s="38">
        <f>SUM(E44:E49)</f>
        <v>1461378.3758699999</v>
      </c>
      <c r="F43" s="38">
        <f t="shared" ref="F43:F49" si="5">+D43-E43</f>
        <v>14832.37107000011</v>
      </c>
      <c r="G43" s="59">
        <f>+F43/E43</f>
        <v>1.0149576122727271E-2</v>
      </c>
    </row>
    <row r="44" spans="1:9" x14ac:dyDescent="0.35">
      <c r="B44" s="18"/>
      <c r="C44" s="1" t="s">
        <v>37</v>
      </c>
      <c r="D44" s="26">
        <v>992329.73268000002</v>
      </c>
      <c r="E44" s="26">
        <v>1020602.8951699999</v>
      </c>
      <c r="F44" s="22">
        <f t="shared" si="5"/>
        <v>-28273.162489999901</v>
      </c>
      <c r="G44" s="59">
        <f t="shared" ref="G44:G66" si="6">+F44/E44</f>
        <v>-2.7702412587503479E-2</v>
      </c>
    </row>
    <row r="45" spans="1:9" x14ac:dyDescent="0.35">
      <c r="B45" s="18"/>
      <c r="C45" s="2" t="s">
        <v>38</v>
      </c>
      <c r="D45" s="70">
        <v>379639.53658000001</v>
      </c>
      <c r="E45" s="70">
        <v>375316.55546</v>
      </c>
      <c r="F45" s="22">
        <f t="shared" si="5"/>
        <v>4322.9811200000113</v>
      </c>
      <c r="G45" s="59">
        <f t="shared" si="6"/>
        <v>1.1518226566642196E-2</v>
      </c>
    </row>
    <row r="46" spans="1:9" x14ac:dyDescent="0.35">
      <c r="B46" s="18"/>
      <c r="C46" s="2" t="s">
        <v>39</v>
      </c>
      <c r="D46" s="26">
        <v>5974.0574800000004</v>
      </c>
      <c r="E46" s="26">
        <v>3744.5202999999997</v>
      </c>
      <c r="F46" s="22">
        <f t="shared" si="5"/>
        <v>2229.5371800000007</v>
      </c>
      <c r="G46" s="59">
        <f t="shared" si="6"/>
        <v>0.59541329766592554</v>
      </c>
    </row>
    <row r="47" spans="1:9" x14ac:dyDescent="0.35">
      <c r="B47" s="18"/>
      <c r="C47" s="1" t="s">
        <v>40</v>
      </c>
      <c r="D47" s="26">
        <v>50335.759409999999</v>
      </c>
      <c r="E47" s="26">
        <v>33230.53037</v>
      </c>
      <c r="F47" s="22">
        <f t="shared" si="5"/>
        <v>17105.229039999998</v>
      </c>
      <c r="G47" s="59">
        <f t="shared" si="6"/>
        <v>0.5147443886553893</v>
      </c>
    </row>
    <row r="48" spans="1:9" hidden="1" x14ac:dyDescent="0.35">
      <c r="B48" s="18"/>
      <c r="C48" s="2" t="s">
        <v>41</v>
      </c>
      <c r="D48" s="26"/>
      <c r="E48" s="26"/>
      <c r="F48" s="22">
        <f t="shared" si="5"/>
        <v>0</v>
      </c>
      <c r="G48" s="59" t="e">
        <f t="shared" si="6"/>
        <v>#DIV/0!</v>
      </c>
    </row>
    <row r="49" spans="1:9" x14ac:dyDescent="0.35">
      <c r="B49" s="18"/>
      <c r="C49" s="2" t="s">
        <v>42</v>
      </c>
      <c r="D49" s="22">
        <v>47931.660790000002</v>
      </c>
      <c r="E49" s="22">
        <v>28483.87457</v>
      </c>
      <c r="F49" s="22">
        <f t="shared" si="5"/>
        <v>19447.786220000002</v>
      </c>
      <c r="G49" s="59">
        <f t="shared" si="6"/>
        <v>0.68276477528387047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29359.33279</v>
      </c>
      <c r="E53" s="38">
        <f>SUM(E54:E55)</f>
        <v>32687.904870000002</v>
      </c>
      <c r="F53" s="38">
        <f>+D53-E53</f>
        <v>-3328.5720800000017</v>
      </c>
      <c r="G53" s="59">
        <f t="shared" si="6"/>
        <v>-0.10182885973382978</v>
      </c>
    </row>
    <row r="54" spans="1:9" x14ac:dyDescent="0.35">
      <c r="B54" s="18"/>
      <c r="C54" s="2" t="s">
        <v>29</v>
      </c>
      <c r="D54" s="22">
        <v>29359.33279</v>
      </c>
      <c r="E54" s="22">
        <v>32687.904870000002</v>
      </c>
      <c r="F54" s="22">
        <f>+D54-E54</f>
        <v>-3328.5720800000017</v>
      </c>
      <c r="G54" s="59">
        <f t="shared" si="6"/>
        <v>-0.10182885973382978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1086.96922</v>
      </c>
      <c r="E56" s="38">
        <f>SUM(E57:E58)</f>
        <v>1099.0780099999999</v>
      </c>
      <c r="F56" s="38">
        <f>+D56-E56</f>
        <v>-12.108789999999999</v>
      </c>
      <c r="G56" s="59">
        <f t="shared" si="6"/>
        <v>-1.1017225246823017E-2</v>
      </c>
    </row>
    <row r="57" spans="1:9" ht="16.5" customHeight="1" x14ac:dyDescent="0.35">
      <c r="B57" s="16"/>
      <c r="C57" s="2" t="s">
        <v>47</v>
      </c>
      <c r="D57" s="26">
        <v>606.11951999999997</v>
      </c>
      <c r="E57" s="26">
        <v>989.79968999999994</v>
      </c>
      <c r="F57" s="22">
        <f>+D57-E57</f>
        <v>-383.68016999999998</v>
      </c>
      <c r="G57" s="59">
        <f t="shared" si="6"/>
        <v>-0.38763415858414746</v>
      </c>
    </row>
    <row r="58" spans="1:9" s="33" customFormat="1" ht="14.5" customHeight="1" x14ac:dyDescent="0.35">
      <c r="A58" s="1"/>
      <c r="B58" s="18"/>
      <c r="C58" s="2" t="s">
        <v>48</v>
      </c>
      <c r="D58" s="26">
        <v>480.84969999999998</v>
      </c>
      <c r="E58" s="26">
        <v>109.27832000000001</v>
      </c>
      <c r="F58" s="22">
        <f>+D58-E58</f>
        <v>371.57137999999998</v>
      </c>
      <c r="G58" s="59">
        <f t="shared" si="6"/>
        <v>3.4002296155358169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1506657.04895</v>
      </c>
      <c r="E67" s="30">
        <f>+E43+E50+E53+E56</f>
        <v>1495165.3587499999</v>
      </c>
      <c r="F67" s="30">
        <f>+D67-E67</f>
        <v>11491.69020000007</v>
      </c>
      <c r="G67" s="55">
        <f>+F67/E67</f>
        <v>7.6858991768023873E-3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407708.81205999991</v>
      </c>
      <c r="E69" s="44">
        <f>E41-E67</f>
        <v>406715.9626300002</v>
      </c>
      <c r="F69" s="44">
        <f>+D69-E69</f>
        <v>992.84942999971099</v>
      </c>
      <c r="G69" s="63">
        <f>+F69/E69</f>
        <v>2.4411371109693356E-3</v>
      </c>
      <c r="H69" s="8"/>
      <c r="I69" s="8"/>
    </row>
    <row r="70" spans="1:9" ht="15" customHeight="1" x14ac:dyDescent="0.35">
      <c r="B70" s="69" t="s">
        <v>5</v>
      </c>
      <c r="C70" s="69"/>
      <c r="D70" s="69"/>
      <c r="E70" s="69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5"/>
      <c r="B83" s="65"/>
      <c r="C83" s="65"/>
      <c r="D83" s="65"/>
      <c r="E83" s="65"/>
      <c r="F83" s="6"/>
      <c r="G83" s="6"/>
      <c r="H83" s="6"/>
      <c r="I83" s="6"/>
    </row>
    <row r="84" spans="1:9" s="5" customFormat="1" x14ac:dyDescent="0.35">
      <c r="A84" s="66"/>
      <c r="B84" s="66"/>
      <c r="C84" s="66"/>
      <c r="D84" s="66"/>
      <c r="E84" s="66"/>
      <c r="F84" s="6"/>
      <c r="G84" s="6"/>
      <c r="H84" s="6"/>
      <c r="I84" s="6"/>
    </row>
    <row r="85" spans="1:9" s="5" customFormat="1" x14ac:dyDescent="0.35">
      <c r="A85" s="66"/>
      <c r="B85" s="66"/>
      <c r="C85" s="66"/>
      <c r="D85" s="66"/>
      <c r="E85" s="66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407708.81205999991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2024-04-11T19:54:12Z</cp:lastPrinted>
  <dcterms:created xsi:type="dcterms:W3CDTF">2022-02-21T21:24:29Z</dcterms:created>
  <dcterms:modified xsi:type="dcterms:W3CDTF">2024-05-17T13:59:56Z</dcterms:modified>
</cp:coreProperties>
</file>