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11 noviembre 25/"/>
    </mc:Choice>
  </mc:AlternateContent>
  <xr:revisionPtr revIDLastSave="207" documentId="8_{8DBC9B21-E405-4C29-8980-7EA19D1AEE0C}" xr6:coauthVersionLast="47" xr6:coauthVersionMax="47" xr10:uidLastSave="{1B01FC05-5386-492B-926F-A9F9D2035D73}"/>
  <bookViews>
    <workbookView xWindow="-110" yWindow="-110" windowWidth="19420" windowHeight="10300" xr2:uid="{C5F59F09-CA4C-4BF1-A2A6-DE031DB4FB1F}"/>
  </bookViews>
  <sheets>
    <sheet name="BG1" sheetId="2" r:id="rId1"/>
    <sheet name="BalanceGeneral339-20251011-0553" sheetId="4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5" i="2" l="1"/>
  <c r="F67" i="2"/>
  <c r="F144" i="2"/>
  <c r="G144" i="2"/>
  <c r="G141" i="2"/>
  <c r="G139" i="2"/>
  <c r="G137" i="2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39" i="2"/>
  <c r="F141" i="2"/>
  <c r="F137" i="2"/>
  <c r="F112" i="2"/>
  <c r="F111" i="2"/>
  <c r="F110" i="2" s="1"/>
  <c r="F108" i="2"/>
  <c r="F107" i="2"/>
  <c r="F105" i="2"/>
  <c r="F92" i="2"/>
  <c r="F91" i="2"/>
  <c r="F60" i="2"/>
  <c r="F58" i="2"/>
  <c r="F41" i="2"/>
  <c r="F40" i="2"/>
  <c r="F36" i="2"/>
  <c r="F30" i="2"/>
  <c r="F17" i="2"/>
  <c r="F13" i="2"/>
  <c r="F12" i="2"/>
  <c r="F106" i="2" l="1"/>
  <c r="F90" i="2"/>
  <c r="G146" i="2"/>
  <c r="G90" i="2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<sst xmlns="http://schemas.openxmlformats.org/spreadsheetml/2006/main" count="1354" uniqueCount="942">
  <si>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</si>
  <si>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</si>
  <si>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</si>
  <si>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</si>
  <si>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</si>
  <si>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</si>
  <si>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</si>
  <si>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</si>
  <si>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</si>
  <si>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</si>
  <si>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</si>
  <si>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</si>
  <si>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</si>
  <si>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</si>
  <si>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</si>
  <si>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</si>
  <si>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</si>
  <si>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</si>
  <si>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</si>
  <si>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</si>
  <si>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</si>
  <si>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</si>
  <si>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</si>
  <si>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</si>
  <si>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</si>
  <si>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</si>
  <si>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</si>
  <si>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</si>
  <si>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</si>
  <si>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</si>
  <si>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</si>
  <si>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</si>
  <si>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</si>
  <si>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</si>
  <si>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</si>
  <si>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</si>
  <si>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</si>
  <si>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</si>
  <si>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</si>
  <si>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</si>
  <si>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</si>
  <si>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</si>
  <si>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</si>
  <si>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</si>
  <si>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</si>
  <si>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</si>
  <si>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</si>
  <si>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</si>
  <si>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</si>
  <si>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</si>
  <si>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</si>
  <si>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</si>
  <si>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</si>
  <si>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</si>
  <si>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</si>
  <si>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</si>
  <si>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</si>
  <si>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</si>
  <si>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</si>
  <si>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</si>
  <si>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</si>
  <si>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</si>
  <si>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</si>
  <si>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</si>
  <si>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</si>
  <si>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</si>
  <si>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</si>
  <si>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</si>
  <si>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</si>
  <si>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</si>
  <si>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</si>
  <si>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</si>
  <si>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</si>
  <si>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</si>
  <si>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</si>
  <si>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</si>
  <si>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</si>
  <si>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</si>
  <si>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</si>
  <si>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</si>
  <si>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</si>
  <si>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</si>
  <si>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</si>
  <si>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</si>
  <si>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</si>
  <si>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</si>
  <si>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</si>
  <si>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</si>
  <si>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</si>
  <si>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</si>
  <si>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</si>
  <si>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</si>
  <si>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</si>
  <si>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</si>
  <si>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</si>
  <si>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</si>
  <si>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</si>
  <si>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</si>
  <si>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</si>
  <si>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</si>
  <si>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</si>
  <si>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</si>
  <si>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</si>
  <si>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</si>
  <si>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</si>
  <si>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</si>
  <si>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</si>
  <si>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</si>
  <si>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</si>
  <si>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</si>
  <si>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</si>
  <si>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</si>
  <si>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</si>
  <si>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</si>
  <si>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</si>
  <si>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</si>
  <si>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</si>
  <si>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</si>
  <si>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</si>
  <si>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</si>
  <si>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</si>
  <si>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</si>
  <si>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</si>
  <si>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</si>
  <si>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</si>
  <si>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</si>
  <si>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</si>
  <si>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</si>
  <si>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</si>
  <si>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</si>
  <si>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</si>
  <si>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</si>
  <si>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</si>
  <si>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</si>
  <si>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</si>
  <si>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</si>
  <si>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</si>
  <si>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</si>
  <si>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</si>
  <si>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</si>
  <si>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</si>
  <si>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</si>
  <si>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</si>
  <si>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</si>
  <si>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</si>
  <si>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</si>
  <si>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</si>
  <si>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</si>
  <si>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</si>
  <si>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</si>
  <si>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</si>
  <si>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</si>
  <si>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</si>
  <si>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</si>
  <si>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</si>
  <si>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</si>
  <si>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</si>
  <si>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</si>
  <si>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</si>
  <si>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</si>
  <si>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</si>
  <si>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</si>
  <si>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</si>
  <si>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</si>
  <si>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</si>
  <si>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</si>
  <si>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</si>
  <si>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</si>
  <si>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</si>
  <si>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</si>
  <si>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</si>
  <si>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</si>
  <si>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</si>
  <si>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</si>
  <si>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</si>
  <si>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</si>
  <si>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</si>
  <si>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</si>
  <si>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</si>
  <si>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</si>
  <si>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</si>
  <si>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</si>
  <si>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</si>
  <si>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</si>
  <si>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</si>
  <si>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</si>
  <si>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</si>
  <si>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</si>
  <si>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</si>
  <si>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</si>
  <si>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</si>
  <si>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</si>
  <si>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</si>
  <si>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</si>
  <si>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</si>
  <si>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</si>
  <si>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</si>
  <si>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</si>
  <si>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</si>
  <si>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</si>
  <si>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</si>
  <si>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</si>
  <si>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</si>
  <si>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</si>
  <si>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</si>
  <si>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</si>
  <si>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</si>
  <si>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</si>
  <si>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</si>
  <si>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</si>
  <si>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</si>
  <si>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</si>
  <si>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</si>
  <si>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</si>
  <si>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</si>
  <si>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</si>
  <si>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</si>
  <si>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</si>
  <si>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</si>
  <si>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</si>
  <si>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</si>
  <si>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</si>
  <si>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</si>
  <si>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</si>
  <si>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</si>
  <si>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</si>
  <si>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</si>
  <si>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</si>
  <si>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</si>
  <si>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</si>
  <si>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</si>
  <si>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</si>
  <si>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</si>
  <si>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</si>
  <si>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</si>
  <si>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</si>
  <si>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</si>
  <si>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</si>
  <si>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</si>
  <si>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</si>
  <si>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</si>
  <si>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</si>
  <si>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</si>
  <si>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</si>
  <si>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</si>
  <si>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</si>
  <si>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</si>
  <si>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</si>
  <si>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</si>
  <si>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</si>
  <si>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</si>
  <si>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</si>
  <si>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</si>
  <si>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</si>
  <si>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</si>
  <si>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</si>
  <si>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</si>
  <si>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</si>
  <si>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</si>
  <si>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</si>
  <si>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</si>
  <si>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</si>
  <si>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</si>
  <si>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</si>
  <si>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</si>
  <si>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</si>
  <si>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</si>
  <si>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</si>
  <si>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</si>
  <si>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</si>
  <si>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</si>
  <si>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</si>
  <si>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</si>
  <si>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</si>
  <si>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</si>
  <si>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</si>
  <si>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</si>
  <si>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</si>
  <si>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</si>
  <si>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</si>
  <si>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</si>
  <si>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</si>
  <si>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</si>
  <si>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</si>
  <si>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</si>
  <si>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</si>
  <si>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</si>
  <si>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</si>
  <si>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</si>
  <si>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</si>
  <si>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</si>
  <si>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</si>
  <si>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</si>
  <si>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</si>
  <si>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</si>
  <si>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</si>
  <si>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</si>
  <si>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</si>
  <si>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</si>
  <si>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</si>
  <si>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</si>
  <si>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</si>
  <si>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</si>
  <si>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</si>
  <si>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</si>
  <si>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</si>
  <si>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</si>
  <si>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</si>
  <si>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</si>
  <si>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</si>
  <si>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</si>
  <si>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</si>
  <si>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</si>
  <si>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</si>
  <si>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</si>
  <si>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</si>
  <si>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</si>
  <si>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</si>
  <si>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</si>
  <si>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</si>
  <si>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</si>
  <si>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</si>
  <si>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</si>
  <si>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</si>
  <si>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</si>
  <si>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</si>
  <si>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</si>
  <si>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</si>
  <si>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</si>
  <si>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</si>
  <si>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</si>
  <si>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</si>
  <si>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</si>
  <si>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</si>
  <si>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</si>
  <si>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</si>
  <si>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</si>
  <si>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</si>
  <si>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</si>
  <si>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</si>
  <si>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</si>
  <si>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</si>
  <si>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</si>
  <si>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</si>
  <si>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</si>
  <si>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</si>
  <si>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</si>
  <si>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</si>
  <si>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</si>
  <si>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</si>
  <si>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</si>
  <si>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</si>
  <si>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</si>
  <si>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</si>
  <si>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</si>
  <si>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</si>
  <si>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</si>
  <si>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</si>
  <si>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</si>
  <si>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</si>
  <si>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</si>
  <si>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</si>
  <si>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</si>
  <si>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</si>
  <si>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</si>
  <si>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</si>
  <si>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</si>
  <si>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</si>
  <si>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</si>
  <si>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</si>
  <si>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</si>
  <si>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</si>
  <si>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</si>
  <si>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</si>
  <si>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</si>
  <si>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</si>
  <si>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</si>
  <si>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</si>
  <si>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</si>
  <si>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</si>
  <si>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</si>
  <si>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</si>
  <si>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</si>
  <si>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</si>
  <si>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</si>
  <si>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</si>
  <si>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</si>
  <si>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</si>
  <si>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</si>
  <si>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</si>
  <si>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</si>
  <si>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</si>
  <si>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</si>
  <si>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</si>
  <si>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</si>
  <si>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</si>
  <si>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</si>
  <si>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</si>
  <si>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</si>
  <si>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</si>
  <si>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</si>
  <si>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</si>
  <si>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</si>
  <si>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</si>
  <si>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</si>
  <si>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</si>
  <si>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</si>
  <si>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</si>
  <si>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</si>
  <si>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</si>
  <si>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</si>
  <si>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</si>
  <si>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</si>
  <si>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</si>
  <si>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</si>
  <si>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</si>
  <si>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</si>
  <si>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</si>
  <si>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</si>
  <si>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</si>
  <si>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</si>
  <si>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</si>
  <si>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</si>
  <si>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</si>
  <si>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</si>
  <si>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</si>
  <si>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</si>
  <si>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</si>
  <si>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</si>
  <si>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</si>
  <si>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</si>
  <si>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</si>
  <si>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</si>
  <si>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</si>
  <si>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</si>
  <si>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</si>
  <si>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</si>
  <si>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</si>
  <si>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</si>
  <si>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</si>
  <si>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</si>
  <si>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</si>
  <si>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</si>
  <si>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</si>
  <si>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</si>
  <si>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</si>
  <si>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</si>
  <si>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</si>
  <si>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</si>
  <si>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</si>
  <si>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</si>
  <si>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</si>
  <si>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</si>
  <si>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</si>
  <si>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</si>
  <si>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</si>
  <si>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</si>
  <si>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</si>
  <si>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</si>
  <si>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</si>
  <si>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</si>
  <si>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</si>
  <si>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</si>
  <si>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</si>
  <si>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</si>
  <si>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</si>
  <si>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</si>
  <si>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</si>
  <si>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</si>
  <si>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</si>
  <si>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</si>
  <si>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</si>
  <si>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</si>
  <si>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</si>
  <si>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</si>
  <si>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</si>
  <si>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</si>
  <si>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</si>
  <si>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</si>
  <si>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</si>
  <si>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</si>
  <si>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</si>
  <si>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</si>
  <si>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</si>
  <si>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</si>
  <si>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</si>
  <si>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</si>
  <si>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</si>
  <si>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</si>
  <si>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</si>
  <si>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</si>
  <si>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</si>
  <si>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</si>
  <si>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</si>
  <si>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</si>
  <si>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</si>
  <si>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</si>
  <si>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</si>
  <si>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</si>
  <si>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</si>
  <si>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</si>
  <si>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</si>
  <si>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</si>
  <si>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</si>
  <si>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</si>
  <si>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</si>
  <si>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</si>
  <si>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</si>
  <si>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</si>
  <si>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</si>
  <si>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</si>
  <si>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</si>
  <si>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</si>
  <si>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</si>
  <si>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</si>
  <si>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</si>
  <si>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</si>
  <si>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</si>
  <si>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</si>
  <si>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</si>
  <si>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</si>
  <si>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</si>
  <si>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</si>
  <si>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</si>
  <si>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</si>
  <si>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</si>
  <si>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</si>
  <si>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</si>
  <si>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</si>
  <si>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</si>
  <si>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</si>
  <si>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</si>
  <si>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</si>
  <si>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</si>
  <si>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</si>
  <si>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</si>
  <si>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</si>
  <si>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</si>
  <si>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</si>
  <si>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</si>
  <si>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</si>
  <si>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</si>
  <si>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</si>
  <si>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</si>
  <si>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</si>
  <si>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</si>
  <si>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</si>
  <si>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</si>
  <si>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</si>
  <si>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</si>
  <si>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</si>
  <si>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</si>
  <si>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</si>
  <si>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</si>
  <si>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</si>
  <si>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</si>
  <si>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</si>
  <si>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</si>
  <si>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</si>
  <si>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</si>
  <si>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</si>
  <si>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</si>
  <si>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</si>
  <si>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</si>
  <si>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</si>
  <si>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</si>
  <si>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</si>
  <si>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</si>
  <si>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</si>
  <si>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</si>
  <si>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</si>
  <si>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</si>
  <si>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</si>
  <si>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</si>
  <si>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</si>
  <si>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</si>
  <si>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</si>
  <si>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</si>
  <si>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</si>
  <si>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</si>
  <si>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</si>
  <si>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</si>
  <si>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</si>
  <si>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</si>
  <si>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</si>
  <si>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</si>
  <si>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Revaluaciones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</si>
  <si>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</si>
  <si>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</si>
  <si>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</si>
  <si>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</si>
  <si>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</si>
  <si>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</si>
  <si>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</si>
  <si>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</si>
  <si>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</si>
  <si>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</si>
  <si>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</si>
  <si>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</si>
  <si>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</si>
  <si>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</si>
  <si>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</si>
  <si>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</si>
  <si>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</si>
  <si>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</si>
  <si>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</si>
  <si>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</si>
  <si>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</si>
  <si>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</si>
  <si>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</si>
  <si>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</si>
  <si>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</si>
  <si>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</si>
  <si>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</si>
  <si>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</si>
  <si>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</si>
  <si>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</si>
  <si>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</si>
  <si>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</si>
  <si>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</si>
  <si>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</si>
  <si>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</si>
  <si>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</si>
  <si>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</si>
  <si>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</si>
  <si>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</si>
  <si>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</si>
  <si>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</si>
  <si>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</si>
  <si>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</si>
  <si>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</si>
  <si>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</si>
  <si>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</si>
  <si>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</si>
  <si>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</si>
  <si>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</si>
  <si>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</si>
  <si>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</si>
  <si>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</si>
  <si>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</si>
  <si>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</si>
  <si>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</si>
  <si>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</si>
  <si>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</si>
  <si>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</si>
  <si>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</si>
  <si>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</si>
  <si>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</si>
  <si>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</si>
  <si>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</si>
  <si>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</si>
  <si>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</si>
  <si>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</si>
  <si>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</si>
  <si>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</si>
  <si>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</si>
  <si>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</si>
  <si>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</si>
  <si>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</si>
  <si>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</si>
  <si>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</si>
  <si>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</si>
  <si>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</si>
  <si>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</si>
  <si>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</si>
  <si>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</si>
  <si>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</si>
  <si>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</si>
  <si>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</si>
  <si>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</si>
  <si>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</si>
  <si>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</si>
  <si>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</si>
  <si>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</si>
  <si>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</si>
  <si>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</si>
  <si>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</si>
  <si>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</si>
  <si>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</si>
  <si>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</si>
  <si>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</si>
  <si>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</si>
  <si>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</si>
  <si>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</si>
  <si>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</si>
  <si>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</si>
  <si>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</si>
  <si>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</si>
  <si>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</si>
  <si>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</si>
  <si>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</si>
  <si>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</si>
  <si>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</si>
  <si>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</si>
  <si>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</si>
  <si>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</si>
  <si>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</si>
  <si>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</si>
  <si>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</si>
  <si>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</si>
  <si>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</si>
  <si>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</si>
  <si>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</si>
  <si>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</si>
  <si>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</si>
  <si>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</si>
  <si>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</si>
  <si>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</si>
  <si>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</si>
  <si>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</si>
  <si>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</si>
  <si>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</si>
  <si>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</si>
  <si>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</si>
  <si>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</si>
  <si>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</si>
  <si>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</si>
  <si>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</si>
  <si>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</si>
  <si>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</si>
  <si>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</si>
  <si>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</si>
  <si>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</si>
  <si>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</si>
  <si>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</si>
  <si>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</si>
  <si>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</si>
  <si>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</si>
  <si>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</si>
  <si>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</si>
  <si>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</si>
  <si>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</si>
  <si>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</si>
  <si>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</si>
  <si>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</si>
  <si>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</si>
  <si>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</si>
  <si>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</si>
  <si>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</si>
  <si>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</si>
  <si>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</si>
  <si>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</si>
  <si>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</si>
  <si>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</si>
  <si>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</si>
  <si>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</si>
  <si>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</si>
  <si>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</si>
  <si>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</si>
  <si>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</si>
  <si>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</si>
  <si>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</si>
  <si>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</si>
  <si>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</si>
  <si>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</si>
  <si>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</si>
  <si>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</si>
  <si>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</si>
  <si>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</si>
  <si>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</si>
  <si>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</si>
  <si>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</si>
  <si>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</si>
  <si>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</si>
  <si>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</si>
  <si>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</si>
  <si>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</si>
  <si>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</si>
  <si>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</si>
  <si>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</si>
  <si>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</si>
  <si>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</si>
  <si>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</si>
  <si>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</si>
  <si>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</si>
  <si>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</si>
  <si>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</si>
  <si>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</si>
  <si>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</si>
  <si>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</si>
  <si>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</si>
  <si>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</si>
  <si>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</si>
  <si>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</si>
  <si>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</si>
  <si>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</si>
  <si>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</si>
  <si>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</si>
  <si>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</si>
  <si>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</si>
  <si>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</si>
  <si>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</si>
  <si>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</si>
  <si>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</si>
  <si>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</si>
  <si>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</si>
  <si>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</si>
  <si>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</si>
  <si>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</si>
  <si>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</si>
  <si>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</si>
  <si>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</si>
  <si>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</si>
  <si>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</si>
  <si>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</si>
  <si>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</si>
  <si>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</si>
  <si>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</si>
  <si>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</si>
  <si>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</si>
  <si>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</si>
  <si>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</si>
  <si>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</si>
  <si>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</si>
  <si>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</si>
  <si>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</si>
  <si>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</si>
  <si>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</si>
  <si>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</si>
  <si>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</si>
  <si>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</si>
  <si>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</si>
  <si>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</si>
  <si>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</si>
  <si>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</si>
  <si>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</si>
  <si>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</si>
  <si>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</si>
  <si>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</si>
  <si>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</si>
  <si>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</si>
  <si>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</si>
  <si>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</si>
  <si>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</si>
  <si>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</si>
  <si>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</si>
  <si>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</si>
  <si>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</si>
  <si>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</si>
  <si>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</si>
  <si>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</si>
  <si>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</si>
  <si>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</si>
  <si>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</si>
  <si>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</si>
  <si>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</si>
  <si>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</si>
  <si>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</si>
  <si>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</si>
  <si>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</si>
  <si>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</si>
  <si>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</si>
  <si>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</si>
  <si>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</si>
  <si>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</si>
  <si>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</si>
  <si>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</si>
  <si>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</si>
  <si>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</si>
  <si>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</si>
  <si>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</si>
  <si>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</si>
  <si>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</si>
  <si>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</si>
  <si>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</si>
  <si>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</si>
  <si>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</si>
  <si>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</si>
  <si>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</si>
  <si>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</si>
  <si>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</si>
  <si>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</si>
  <si>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</si>
  <si>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</si>
  <si>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</si>
  <si>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</si>
  <si>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</si>
  <si>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</si>
  <si>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</si>
  <si>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</si>
  <si>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</si>
  <si>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</si>
  <si>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</si>
  <si>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</si>
  <si>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</si>
  <si>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</si>
  <si>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</si>
  <si>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</si>
  <si>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</si>
  <si>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</si>
  <si>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</si>
  <si>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</si>
  <si>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</si>
  <si>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</si>
  <si>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</si>
  <si>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</si>
  <si>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</si>
  <si>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</si>
  <si>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</si>
  <si>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</si>
  <si>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</si>
  <si>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</si>
  <si>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</si>
  <si>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</si>
  <si>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</si>
  <si>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</si>
  <si>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</si>
  <si>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</si>
  <si>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</si>
  <si>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</si>
  <si>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</si>
  <si>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</si>
  <si>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</si>
  <si>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</si>
  <si>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</si>
  <si>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</si>
  <si>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</si>
  <si>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</si>
  <si>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</si>
  <si>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</si>
  <si>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</si>
  <si>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</si>
  <si>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</si>
  <si>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</si>
  <si>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</si>
  <si>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t>cuenta</t>
  </si>
  <si>
    <t>0001-1-1-01-02-02-2-99999-1-08</t>
  </si>
  <si>
    <t>Sistema de Cuentas del Sector Publico (SCSP)</t>
  </si>
  <si>
    <r>
      <t>Mes:</t>
    </r>
    <r>
      <rPr>
        <sz val="11"/>
        <color theme="1"/>
        <rFont val="Calibri"/>
        <family val="2"/>
        <scheme val="minor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 2025</t>
    </r>
  </si>
  <si>
    <t>0001-1-3-98-01-01-1-99999-1-13</t>
  </si>
  <si>
    <t>Soluciones Baltu Tecnología S.A.</t>
  </si>
  <si>
    <t>0002-1-1-01-04-06</t>
  </si>
  <si>
    <t>Deudas comerciales por seguros reaseguros y otras obligaciones c/p</t>
  </si>
  <si>
    <t>0002-1-1-01-04-06-1</t>
  </si>
  <si>
    <t>0002-1-1-01-04-06-1-99999</t>
  </si>
  <si>
    <t>0002-1-1-01-04-06-1-99999-1</t>
  </si>
  <si>
    <t>0002-1-1-01-04-06-1-99999-1-01</t>
  </si>
  <si>
    <t>0002-1-1-01-04-99-1-99999-1</t>
  </si>
  <si>
    <t>Estudiantes</t>
  </si>
  <si>
    <t>0002-1-1-01-04-99-1-99999-1-01</t>
  </si>
  <si>
    <t>Valoración Medicina Laboral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</si>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</sst>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6" applyNumberFormat="0" applyAlignment="0" applyProtection="0"/>
    <xf numFmtId="0" fontId="31" fillId="11" borderId="7" applyNumberFormat="0" applyAlignment="0" applyProtection="0"/>
    <xf numFmtId="0" fontId="32" fillId="11" borderId="6" applyNumberFormat="0" applyAlignment="0" applyProtection="0"/>
    <xf numFmtId="0" fontId="33" fillId="0" borderId="8" applyNumberFormat="0" applyFill="0" applyAlignment="0" applyProtection="0"/>
    <xf numFmtId="0" fontId="34" fillId="12" borderId="9" applyNumberFormat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3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36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13" borderId="10" applyNumberFormat="0" applyFon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13" borderId="10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43" fontId="38" fillId="0" borderId="0" applyFont="0" applyFill="0" applyBorder="0" applyAlignment="0" applyProtection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4">
    <xf numFmtId="0" fontId="0" fillId="0" borderId="0" xfId="0"/>
    <xf numFmtId="0" fontId="9" fillId="4" borderId="0" xfId="0" applyFont="1" applyFill="1"/>
    <xf numFmtId="0" fontId="10" fillId="4" borderId="0" xfId="0" applyFont="1" applyFill="1"/>
    <xf numFmtId="0" fontId="10" fillId="2" borderId="0" xfId="0" applyFont="1" applyFill="1"/>
    <xf numFmtId="0" fontId="12" fillId="2" borderId="0" xfId="0" applyFont="1" applyFill="1"/>
    <xf numFmtId="0" fontId="9" fillId="3" borderId="0" xfId="0" applyFont="1" applyFill="1" applyAlignment="1">
      <alignment vertical="center"/>
    </xf>
    <xf numFmtId="17" fontId="13" fillId="3" borderId="0" xfId="0" applyNumberFormat="1" applyFont="1" applyFill="1" applyAlignment="1">
      <alignment horizontal="right" vertical="center"/>
    </xf>
    <xf numFmtId="0" fontId="14" fillId="0" borderId="0" xfId="0" applyFont="1"/>
    <xf numFmtId="165" fontId="11" fillId="0" borderId="0" xfId="1" applyNumberFormat="1" applyFont="1" applyBorder="1" applyAlignment="1">
      <alignment horizontal="right"/>
    </xf>
    <xf numFmtId="165" fontId="11" fillId="0" borderId="0" xfId="0" applyNumberFormat="1" applyFont="1" applyAlignment="1">
      <alignment horizontal="left" indent="4"/>
    </xf>
    <xf numFmtId="0" fontId="9" fillId="3" borderId="0" xfId="0" applyFont="1" applyFill="1" applyAlignment="1">
      <alignment vertical="top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left" indent="4"/>
    </xf>
    <xf numFmtId="165" fontId="9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left" wrapText="1" indent="4"/>
    </xf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vertical="center"/>
    </xf>
    <xf numFmtId="0" fontId="15" fillId="2" borderId="0" xfId="0" applyFont="1" applyFill="1"/>
    <xf numFmtId="0" fontId="9" fillId="2" borderId="0" xfId="0" applyFont="1" applyFill="1"/>
    <xf numFmtId="0" fontId="16" fillId="0" borderId="0" xfId="0" applyFont="1"/>
    <xf numFmtId="9" fontId="12" fillId="2" borderId="0" xfId="2" applyFont="1" applyFill="1" applyBorder="1"/>
    <xf numFmtId="165" fontId="11" fillId="0" borderId="0" xfId="1" applyNumberFormat="1" applyFont="1" applyBorder="1" applyAlignment="1">
      <alignment horizontal="left" indent="4"/>
    </xf>
    <xf numFmtId="0" fontId="10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165" fontId="9" fillId="3" borderId="0" xfId="0" applyNumberFormat="1" applyFont="1" applyFill="1" applyAlignment="1">
      <alignment horizontal="right" wrapText="1"/>
    </xf>
    <xf numFmtId="165" fontId="13" fillId="0" borderId="0" xfId="1" applyNumberFormat="1" applyFont="1" applyBorder="1" applyAlignment="1">
      <alignment horizontal="left" indent="4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65" fontId="13" fillId="2" borderId="0" xfId="1" applyNumberFormat="1" applyFont="1" applyFill="1" applyBorder="1" applyAlignment="1">
      <alignment horizontal="right"/>
    </xf>
    <xf numFmtId="165" fontId="13" fillId="2" borderId="0" xfId="1" applyNumberFormat="1" applyFont="1" applyFill="1" applyBorder="1" applyAlignment="1">
      <alignment horizontal="left" indent="4"/>
    </xf>
    <xf numFmtId="165" fontId="13" fillId="4" borderId="0" xfId="1" applyNumberFormat="1" applyFont="1" applyFill="1" applyBorder="1" applyAlignment="1">
      <alignment horizontal="right"/>
    </xf>
    <xf numFmtId="165" fontId="13" fillId="4" borderId="0" xfId="0" applyNumberFormat="1" applyFont="1" applyFill="1" applyAlignment="1">
      <alignment horizontal="left" indent="4"/>
    </xf>
    <xf numFmtId="165" fontId="9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left" indent="4"/>
    </xf>
    <xf numFmtId="165" fontId="9" fillId="0" borderId="0" xfId="0" applyNumberFormat="1" applyFont="1" applyAlignment="1">
      <alignment horizontal="left" wrapText="1" indent="4"/>
    </xf>
    <xf numFmtId="165" fontId="10" fillId="0" borderId="0" xfId="0" applyNumberFormat="1" applyFont="1" applyAlignment="1">
      <alignment horizontal="left" wrapText="1" indent="1"/>
    </xf>
    <xf numFmtId="165" fontId="10" fillId="2" borderId="0" xfId="0" applyNumberFormat="1" applyFont="1" applyFill="1" applyAlignment="1">
      <alignment horizontal="right" wrapText="1"/>
    </xf>
    <xf numFmtId="165" fontId="11" fillId="2" borderId="0" xfId="0" applyNumberFormat="1" applyFont="1" applyFill="1" applyAlignment="1">
      <alignment horizontal="left" indent="4"/>
    </xf>
    <xf numFmtId="165" fontId="11" fillId="0" borderId="0" xfId="0" applyNumberFormat="1" applyFont="1"/>
    <xf numFmtId="165" fontId="9" fillId="2" borderId="0" xfId="0" applyNumberFormat="1" applyFont="1" applyFill="1" applyAlignment="1">
      <alignment horizontal="right" wrapText="1"/>
    </xf>
    <xf numFmtId="0" fontId="10" fillId="3" borderId="0" xfId="0" applyFont="1" applyFill="1"/>
    <xf numFmtId="0" fontId="9" fillId="3" borderId="0" xfId="0" applyFont="1" applyFill="1"/>
    <xf numFmtId="165" fontId="13" fillId="2" borderId="0" xfId="0" applyNumberFormat="1" applyFont="1" applyFill="1" applyAlignment="1">
      <alignment horizontal="right"/>
    </xf>
    <xf numFmtId="165" fontId="13" fillId="4" borderId="0" xfId="0" applyNumberFormat="1" applyFont="1" applyFill="1" applyAlignment="1">
      <alignment horizontal="right"/>
    </xf>
    <xf numFmtId="0" fontId="15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166" fontId="13" fillId="4" borderId="0" xfId="1" applyNumberFormat="1" applyFont="1" applyFill="1" applyBorder="1" applyAlignment="1">
      <alignment horizontal="right"/>
    </xf>
    <xf numFmtId="165" fontId="13" fillId="3" borderId="0" xfId="0" applyNumberFormat="1" applyFont="1" applyFill="1" applyAlignment="1">
      <alignment horizontal="right" vertical="top" wrapText="1" indent="1"/>
    </xf>
    <xf numFmtId="9" fontId="13" fillId="0" borderId="0" xfId="2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9" fontId="11" fillId="0" borderId="0" xfId="2" applyFont="1" applyBorder="1" applyAlignment="1">
      <alignment horizontal="center"/>
    </xf>
    <xf numFmtId="165" fontId="9" fillId="2" borderId="0" xfId="0" applyNumberFormat="1" applyFont="1" applyFill="1" applyAlignment="1">
      <alignment horizontal="right" indent="1"/>
    </xf>
    <xf numFmtId="9" fontId="10" fillId="2" borderId="0" xfId="2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right" indent="1"/>
    </xf>
    <xf numFmtId="37" fontId="10" fillId="2" borderId="0" xfId="0" applyNumberFormat="1" applyFont="1" applyFill="1" applyAlignment="1">
      <alignment horizontal="right" indent="1"/>
    </xf>
    <xf numFmtId="9" fontId="13" fillId="3" borderId="0" xfId="2" applyFont="1" applyFill="1" applyBorder="1" applyAlignment="1">
      <alignment horizontal="center" vertical="center"/>
    </xf>
    <xf numFmtId="9" fontId="10" fillId="0" borderId="0" xfId="2" applyFont="1" applyBorder="1" applyAlignment="1">
      <alignment horizontal="center"/>
    </xf>
    <xf numFmtId="165" fontId="10" fillId="0" borderId="0" xfId="1" applyNumberFormat="1" applyFont="1" applyBorder="1" applyAlignment="1">
      <alignment horizontal="left" indent="3"/>
    </xf>
    <xf numFmtId="165" fontId="9" fillId="3" borderId="0" xfId="0" applyNumberFormat="1" applyFont="1" applyFill="1" applyAlignment="1">
      <alignment horizontal="right" indent="1"/>
    </xf>
    <xf numFmtId="9" fontId="13" fillId="2" borderId="0" xfId="2" applyFont="1" applyFill="1" applyBorder="1" applyAlignment="1">
      <alignment horizontal="center"/>
    </xf>
    <xf numFmtId="165" fontId="10" fillId="2" borderId="0" xfId="1" applyNumberFormat="1" applyFont="1" applyFill="1" applyBorder="1" applyAlignment="1">
      <alignment horizontal="left" indent="3"/>
    </xf>
    <xf numFmtId="9" fontId="13" fillId="4" borderId="0" xfId="2" applyFont="1" applyFill="1" applyBorder="1" applyAlignment="1">
      <alignment horizontal="center"/>
    </xf>
    <xf numFmtId="9" fontId="11" fillId="2" borderId="0" xfId="2" applyFont="1" applyFill="1" applyBorder="1" applyAlignment="1">
      <alignment horizontal="center" vertical="center"/>
    </xf>
    <xf numFmtId="9" fontId="9" fillId="0" borderId="0" xfId="2" applyFont="1" applyBorder="1" applyAlignment="1">
      <alignment horizontal="center"/>
    </xf>
    <xf numFmtId="167" fontId="10" fillId="0" borderId="0" xfId="2" applyNumberFormat="1" applyFont="1" applyBorder="1" applyAlignment="1">
      <alignment horizontal="center"/>
    </xf>
    <xf numFmtId="165" fontId="9" fillId="3" borderId="0" xfId="0" applyNumberFormat="1" applyFont="1" applyFill="1" applyAlignment="1">
      <alignment horizontal="center" wrapText="1"/>
    </xf>
    <xf numFmtId="165" fontId="10" fillId="0" borderId="0" xfId="0" applyNumberFormat="1" applyFont="1"/>
    <xf numFmtId="165" fontId="10" fillId="2" borderId="0" xfId="0" applyNumberFormat="1" applyFont="1" applyFill="1"/>
    <xf numFmtId="165" fontId="9" fillId="2" borderId="0" xfId="0" applyNumberFormat="1" applyFont="1" applyFill="1"/>
    <xf numFmtId="3" fontId="8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vertical="center"/>
    </xf>
    <xf numFmtId="9" fontId="10" fillId="2" borderId="0" xfId="2" applyFont="1" applyFill="1" applyBorder="1"/>
    <xf numFmtId="3" fontId="10" fillId="2" borderId="0" xfId="0" applyNumberFormat="1" applyFont="1" applyFill="1" applyAlignment="1">
      <alignment horizontal="right" wrapText="1"/>
    </xf>
    <xf numFmtId="165" fontId="10" fillId="2" borderId="0" xfId="0" applyNumberFormat="1" applyFont="1" applyFill="1" applyAlignment="1">
      <alignment horizontal="left" wrapText="1" indent="4"/>
    </xf>
    <xf numFmtId="3" fontId="9" fillId="2" borderId="0" xfId="0" applyNumberFormat="1" applyFont="1" applyFill="1" applyAlignment="1">
      <alignment horizontal="right" wrapText="1"/>
    </xf>
    <xf numFmtId="0" fontId="8" fillId="2" borderId="0" xfId="0" applyFont="1" applyFill="1" applyAlignment="1">
      <alignment wrapText="1"/>
    </xf>
    <xf numFmtId="9" fontId="11" fillId="2" borderId="0" xfId="2" applyFont="1" applyFill="1" applyBorder="1"/>
    <xf numFmtId="0" fontId="11" fillId="2" borderId="0" xfId="0" applyFont="1" applyFill="1"/>
    <xf numFmtId="0" fontId="11" fillId="0" borderId="0" xfId="0" applyFont="1"/>
    <xf numFmtId="0" fontId="6" fillId="0" borderId="0" xfId="4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165" fontId="11" fillId="0" borderId="0" xfId="0" applyNumberFormat="1" applyFont="1" applyAlignment="1">
      <alignment horizontal="right" indent="4"/>
    </xf>
    <xf numFmtId="165" fontId="9" fillId="2" borderId="0" xfId="0" applyNumberFormat="1" applyFont="1" applyFill="1" applyAlignment="1">
      <alignment horizontal="right" indent="2"/>
    </xf>
    <xf numFmtId="4" fontId="10" fillId="0" borderId="0" xfId="0" applyNumberFormat="1" applyFont="1" applyAlignment="1">
      <alignment horizontal="right" wrapText="1"/>
    </xf>
    <xf numFmtId="3" fontId="10" fillId="0" borderId="0" xfId="0" applyNumberFormat="1" applyFont="1"/>
    <xf numFmtId="168" fontId="10" fillId="0" borderId="0" xfId="69" applyNumberFormat="1" applyFont="1" applyAlignment="1">
      <alignment horizontal="right" wrapText="1"/>
    </xf>
    <xf numFmtId="0" fontId="0" fillId="0" borderId="0" xfId="0" applyAlignment="1">
      <alignment wrapText="1"/>
    </xf>
    <xf numFmtId="165" fontId="13" fillId="0" borderId="0" xfId="0" applyNumberFormat="1" applyFont="1" applyAlignment="1">
      <alignment horizontal="center"/>
    </xf>
    <xf numFmtId="9" fontId="13" fillId="0" borderId="0" xfId="2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21" fillId="5" borderId="0" xfId="91" applyFont="1" applyFill="1" applyAlignment="1">
      <alignment horizontal="left" wrapText="1"/>
    </xf>
    <xf numFmtId="0" fontId="18" fillId="0" borderId="1" xfId="91" applyFont="1" applyBorder="1" applyAlignment="1">
      <alignment wrapText="1"/>
    </xf>
    <xf numFmtId="0" fontId="1" fillId="0" borderId="0" xfId="91" applyAlignment="1">
      <alignment horizontal="center" wrapText="1"/>
    </xf>
    <xf numFmtId="0" fontId="18" fillId="0" borderId="1" xfId="91" applyFont="1" applyBorder="1"/>
    <xf numFmtId="0" fontId="20" fillId="0" borderId="0" xfId="91" applyFont="1" applyAlignment="1">
      <alignment wrapText="1"/>
    </xf>
    <xf numFmtId="0" fontId="20" fillId="0" borderId="0" xfId="91" applyFont="1" applyAlignment="1">
      <alignment horizontal="center" wrapText="1"/>
    </xf>
    <xf numFmtId="0" fontId="22" fillId="6" borderId="0" xfId="91" applyFont="1" applyFill="1" applyAlignment="1">
      <alignment horizontal="left"/>
    </xf>
    <xf numFmtId="0" fontId="1" fillId="0" borderId="1" xfId="91" applyBorder="1"/>
    <xf numFmtId="0" fontId="19" fillId="0" borderId="0" xfId="91" applyFont="1" applyAlignment="1">
      <alignment wrapText="1"/>
    </xf>
    <xf numFmtId="0" fontId="1" fillId="0" borderId="0" xfId="91" applyAlignment="1">
      <alignment wrapText="1"/>
    </xf>
    <xf numFmtId="0" fontId="18" fillId="0" borderId="0" xfId="91" applyFont="1" applyAlignment="1">
      <alignment horizontal="center" wrapText="1"/>
    </xf>
    <xf numFmtId="0" fontId="1" fillId="0" borderId="1" xfId="91" applyBorder="1" applyAlignment="1">
      <alignment wrapText="1"/>
    </xf>
    <xf numFmtId="0" fontId="1" fillId="0" borderId="2" xfId="91" applyBorder="1" applyAlignment="1">
      <alignment wrapText="1"/>
    </xf>
    <xf numFmtId="0" fontId="1" fillId="0" borderId="0" xfId="91"/>
    <xf numFmtId="0" fontId="22" fillId="6" borderId="0" xfId="91" applyFont="1" applyFill="1" applyAlignment="1">
      <alignment horizontal="right"/>
    </xf>
    <xf numFmtId="0" fontId="1" fillId="0" borderId="0" xfId="91" applyAlignment="1">
      <alignment horizontal="left"/>
    </xf>
    <xf numFmtId="0" fontId="20" fillId="0" borderId="0" xfId="91" applyFont="1" applyAlignment="1">
      <alignment horizontal="left"/>
    </xf>
    <xf numFmtId="4" fontId="1" fillId="0" borderId="0" xfId="91" applyNumberFormat="1" applyAlignment="1">
      <alignment horizontal="right" wrapText="1"/>
    </xf>
    <xf numFmtId="4" fontId="20" fillId="0" borderId="0" xfId="91" applyNumberFormat="1" applyFont="1" applyAlignment="1">
      <alignment horizontal="right" wrapText="1"/>
    </xf>
    <xf numFmtId="0" fontId="1" fillId="0" borderId="0" xfId="91" applyAlignment="1">
      <alignment horizontal="right" wrapText="1"/>
    </xf>
    <xf numFmtId="0" fontId="17" fillId="0" borderId="0" xfId="91" applyFont="1" applyAlignment="1">
      <alignment horizontal="right" wrapText="1"/>
    </xf>
    <xf numFmtId="4" fontId="17" fillId="0" borderId="0" xfId="91" applyNumberFormat="1" applyFont="1" applyAlignment="1">
      <alignment horizontal="right" wrapText="1"/>
    </xf>
    <xf numFmtId="4" fontId="20" fillId="0" borderId="1" xfId="91" applyNumberFormat="1" applyFont="1" applyBorder="1" applyAlignment="1">
      <alignment horizontal="right" wrapText="1"/>
    </xf>
    <xf numFmtId="0" fontId="1" fillId="5" borderId="0" xfId="91" applyFill="1"/>
    <xf numFmtId="4" fontId="20" fillId="5" borderId="0" xfId="91" applyNumberFormat="1" applyFont="1" applyFill="1" applyAlignment="1">
      <alignment horizontal="right" wrapText="1"/>
    </xf>
  </cellXfs>
  <cellStyles count="11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1 4" xfId="93" xr:uid="{13FDFC44-4FD7-4DCB-81BF-B62184649C49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2 4" xfId="96" xr:uid="{837B2C52-1938-476E-A7B0-C68C6D34AADD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3 4" xfId="99" xr:uid="{6A17D84E-65FE-47FE-9625-424EDAFB5E4B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4 4" xfId="102" xr:uid="{1A6E160F-7D74-4272-9153-88B0EF09BF18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5 4" xfId="105" xr:uid="{77D2BD2A-67A3-4CFC-8E00-4374C4CC5507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20% - Énfasis6 4" xfId="108" xr:uid="{C781159D-5E78-4F45-8E56-78DD5B996DAA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1 4" xfId="94" xr:uid="{8A59CB1F-FA77-49EF-B48D-D8FDFC720D14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2 4" xfId="97" xr:uid="{83A1D45F-2BF9-48E6-A75B-9868C932F730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3 4" xfId="100" xr:uid="{456441F8-0844-4662-B928-6B21E801BA1F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4 4" xfId="103" xr:uid="{2AA7AE86-1A13-460B-9706-29DE3F78C975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5 4" xfId="106" xr:uid="{3B04ED2B-E34A-4772-81B8-03EB3A8EA8EC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40% - Énfasis6 4" xfId="109" xr:uid="{888F9D78-36B4-4088-A461-CE57469D5AFC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1 4" xfId="95" xr:uid="{062222FA-CB06-437E-A79B-A610EB9EC41D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2 4" xfId="98" xr:uid="{5382E929-ED04-42D9-95ED-E1255D2DAD90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3 4" xfId="101" xr:uid="{D40A4F62-621A-4EEB-AF7B-8D38304E5573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4 4" xfId="104" xr:uid="{D15E2A8C-89A5-4C8F-9AAB-0836F4313A80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5 4" xfId="107" xr:uid="{461B937B-4BAA-415F-A59B-7D758A734815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60% - Énfasis6 4" xfId="110" xr:uid="{3285AFA4-6E78-41A3-8E18-EEEA4B8B5B9B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rmal 8" xfId="91" xr:uid="{23583ED5-B9B1-4720-969B-99591539C119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Notas 5" xfId="92" xr:uid="{41B73C80-098A-4D68-BD7B-EFEAF37B8EBA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6" zoomScale="85" zoomScaleNormal="85" zoomScaleSheetLayoutView="110" workbookViewId="0">
      <selection activeCell="F129" sqref="F129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94" t="s">
        <v>0</v>
      </c>
      <c r="D2" s="94"/>
      <c r="E2" s="94"/>
      <c r="F2" s="94"/>
      <c r="G2" s="94"/>
      <c r="I2" s="4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94" t="s">
        <v>100</v>
      </c>
      <c r="D3" s="94"/>
      <c r="E3" s="94"/>
      <c r="F3" s="94"/>
      <c r="G3" s="94"/>
      <c r="I3" s="4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94" t="s">
        <v>941</v>
      </c>
      <c r="D4" s="94"/>
      <c r="E4" s="94"/>
      <c r="F4" s="94"/>
      <c r="G4" s="94"/>
      <c r="I4" s="4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94" t="s">
        <v>1</v>
      </c>
      <c r="D5" s="94"/>
      <c r="E5" s="94"/>
      <c r="F5" s="94"/>
      <c r="G5" s="94"/>
      <c r="I5" s="4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customHeight="1" x14ac:dyDescent="0.35">
      <c r="A6" s="80"/>
      <c r="B6" s="4" t="s">
        <v>925</v>
      </c>
      <c r="C6" s="5" t="s">
        <v>2</v>
      </c>
      <c r="D6" s="10"/>
      <c r="E6" s="10"/>
      <c r="F6" s="6">
        <v>45991</v>
      </c>
      <c r="G6" s="6">
        <v>45626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customHeight="1" x14ac:dyDescent="0.35">
      <c r="A7" s="80"/>
      <c r="B7" s="4"/>
      <c r="C7" s="95" t="s">
        <v>3</v>
      </c>
      <c r="D7" s="95"/>
      <c r="E7" s="95"/>
      <c r="F7" s="11"/>
      <c r="G7" s="12"/>
      <c r="H7" s="92"/>
      <c r="I7" s="93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customHeight="1" x14ac:dyDescent="0.35">
      <c r="A8" s="80"/>
      <c r="B8" s="4"/>
      <c r="C8" s="95"/>
      <c r="D8" s="95"/>
      <c r="E8" s="95"/>
      <c r="F8" s="11"/>
      <c r="G8" s="12"/>
      <c r="H8" s="92"/>
      <c r="I8" s="93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x14ac:dyDescent="0.35">
      <c r="A10" s="80"/>
      <c r="B10" s="4"/>
      <c r="C10" s="48"/>
      <c r="D10" s="47" t="s">
        <v>5</v>
      </c>
      <c r="E10" s="3"/>
      <c r="F10" s="41">
        <f>SUM(F12:F15)</f>
        <v>4650725.96</v>
      </c>
      <c r="G10" s="41">
        <f>SUM(G12:G15)</f>
        <v>395301.71</v>
      </c>
      <c r="H10" s="55">
        <f>+F10-G10</f>
        <v>4255424.25</v>
      </c>
      <c r="I10" s="56">
        <f>+H10/G10</f>
        <v>10.765003394495814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0">
        <f>VLOOKUP(B12,'BalanceGeneral339-20251011-0553'!A$10:E$603,3,0)</f>
        <v>4650725.96</v>
      </c>
      <c r="G12" s="90">
        <f>VLOOKUP(B12,'BalanceGeneral339-20251011-0553'!A$10:E$603,4,0)</f>
        <v>5189.07</v>
      </c>
      <c r="H12" s="57">
        <f>+F12-G12</f>
        <v>4645536.8899999997</v>
      </c>
      <c r="I12" s="56">
        <f t="shared" si="1"/>
        <v>895.25423438111261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customHeight="1" x14ac:dyDescent="0.35">
      <c r="A13" s="80" t="s">
        <v>862</v>
      </c>
      <c r="B13" s="4" t="s">
        <v>862</v>
      </c>
      <c r="C13" s="48"/>
      <c r="D13" s="48"/>
      <c r="E13" s="3" t="s">
        <v>15</v>
      </c>
      <c r="F13" s="76">
        <f>VLOOKUP(B13,'BalanceGeneral339-20251011-0553'!A$10:E$603,3,0)</f>
        <v>0</v>
      </c>
      <c r="G13" s="90">
        <f>VLOOKUP(B13,'BalanceGeneral339-20251011-0553'!A$10:E$603,4,0)</f>
        <v>390112.64</v>
      </c>
      <c r="H13" s="57">
        <f>+F13-G13</f>
        <v>-390112.64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3656411.66</v>
      </c>
      <c r="H16" s="55">
        <f>+F16-G16</f>
        <v>-3656411.66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customHeight="1" x14ac:dyDescent="0.35">
      <c r="A17" s="83" t="s">
        <v>850</v>
      </c>
      <c r="B17" s="4" t="s">
        <v>848</v>
      </c>
      <c r="C17" s="48"/>
      <c r="D17" s="48"/>
      <c r="E17" s="3" t="s">
        <v>11</v>
      </c>
      <c r="F17" s="76">
        <f>VLOOKUP(B17,'BalanceGeneral339-20251011-0553'!A$10:E$603,3,0)</f>
        <v>0</v>
      </c>
      <c r="G17" s="90">
        <f>VLOOKUP(B17,'BalanceGeneral339-20251011-0553'!A$10:E$603,4,0)</f>
        <v>3656411.66</v>
      </c>
      <c r="H17" s="57">
        <f>+F17-G17</f>
        <v>-3656411.66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x14ac:dyDescent="0.35">
      <c r="A22" s="81"/>
      <c r="C22" s="48"/>
      <c r="D22" s="47" t="s">
        <v>16</v>
      </c>
      <c r="E22" s="3"/>
      <c r="F22" s="78">
        <f>SUM(F30)</f>
        <v>43543.3</v>
      </c>
      <c r="G22" s="78">
        <f>SUM(G30)</f>
        <v>50888.2</v>
      </c>
      <c r="H22" s="55">
        <f>+F22-G22</f>
        <v>-7344.8999999999942</v>
      </c>
      <c r="I22" s="56">
        <f t="shared" si="1"/>
        <v>-0.14433404993692045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x14ac:dyDescent="0.35">
      <c r="A30" s="81" t="s">
        <v>836</v>
      </c>
      <c r="B30" s="4" t="s">
        <v>836</v>
      </c>
      <c r="C30" s="48"/>
      <c r="D30" s="48"/>
      <c r="E30" s="3" t="s">
        <v>16</v>
      </c>
      <c r="F30" s="90">
        <f>VLOOKUP(B30,'BalanceGeneral339-20251011-0553'!A$10:E$603,3,0)</f>
        <v>43543.3</v>
      </c>
      <c r="G30" s="90">
        <f>VLOOKUP(B30,'BalanceGeneral339-20251011-0553'!A$10:E$603,4,0)</f>
        <v>50888.2</v>
      </c>
      <c r="H30" s="57">
        <f>+F30-G30</f>
        <v>-7344.8999999999942</v>
      </c>
      <c r="I30" s="56">
        <f t="shared" si="1"/>
        <v>-0.14433404993692045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customHeight="1" x14ac:dyDescent="0.35">
      <c r="D35" s="47" t="s">
        <v>29</v>
      </c>
      <c r="F35" s="13">
        <f>SUM(F36)</f>
        <v>6002.31</v>
      </c>
      <c r="G35" s="13">
        <f t="shared" ref="G35" si="3">SUM(G36)</f>
        <v>4745.76</v>
      </c>
      <c r="H35" s="55">
        <f>+F35-G35</f>
        <v>1256.5500000000002</v>
      </c>
      <c r="I35" s="56">
        <f t="shared" si="1"/>
        <v>0.26477318701324976</v>
      </c>
    </row>
    <row r="36" spans="1:12" ht="17" customHeight="1" x14ac:dyDescent="0.35">
      <c r="A36" s="82" t="s">
        <v>790</v>
      </c>
      <c r="B36" s="4" t="s">
        <v>788</v>
      </c>
      <c r="E36" s="79" t="s">
        <v>30</v>
      </c>
      <c r="F36" s="90">
        <f>VLOOKUP(B36,'BalanceGeneral339-20251011-0553'!A$10:E$603,3,0)</f>
        <v>6002.31</v>
      </c>
      <c r="G36" s="90">
        <f>VLOOKUP(B36,'BalanceGeneral339-20251011-0553'!A$10:E$603,4,0)</f>
        <v>4745.76</v>
      </c>
      <c r="H36" s="57">
        <f>+F36-G36</f>
        <v>1256.5500000000002</v>
      </c>
      <c r="I36" s="56">
        <f t="shared" si="1"/>
        <v>0.26477318701324976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x14ac:dyDescent="0.35">
      <c r="D39" s="47" t="s">
        <v>33</v>
      </c>
      <c r="F39" s="13">
        <f>SUM(F40:F41)</f>
        <v>203533.89</v>
      </c>
      <c r="G39" s="13">
        <f>SUM(G40:G41)</f>
        <v>33456.700000000004</v>
      </c>
      <c r="H39" s="55">
        <f>+F39-G39</f>
        <v>170077.19</v>
      </c>
      <c r="I39" s="56">
        <f t="shared" si="1"/>
        <v>5.0835016603550258</v>
      </c>
    </row>
    <row r="40" spans="1:12" ht="15.75" customHeight="1" x14ac:dyDescent="0.35">
      <c r="A40" s="48" t="s">
        <v>735</v>
      </c>
      <c r="B40" s="4" t="s">
        <v>735</v>
      </c>
      <c r="E40" s="3" t="s">
        <v>34</v>
      </c>
      <c r="F40" s="90">
        <f>VLOOKUP(B40,'BalanceGeneral339-20251011-0553'!A$10:E$603,3,0)</f>
        <v>19011.330000000002</v>
      </c>
      <c r="G40" s="90">
        <f>VLOOKUP(B40,'BalanceGeneral339-20251011-0553'!A$10:E$603,4,0)</f>
        <v>7490.12</v>
      </c>
      <c r="H40" s="57">
        <f>+F40-G40</f>
        <v>11521.210000000003</v>
      </c>
      <c r="I40" s="56">
        <f t="shared" si="1"/>
        <v>1.5381876391833513</v>
      </c>
    </row>
    <row r="41" spans="1:12" x14ac:dyDescent="0.35">
      <c r="A41" s="48" t="s">
        <v>707</v>
      </c>
      <c r="B41" s="4" t="s">
        <v>707</v>
      </c>
      <c r="E41" s="48" t="s">
        <v>35</v>
      </c>
      <c r="F41" s="90">
        <f>VLOOKUP(B41,'BalanceGeneral339-20251011-0553'!A$10:E$603,3,0)</f>
        <v>184522.56</v>
      </c>
      <c r="G41" s="90">
        <f>VLOOKUP(B41,'BalanceGeneral339-20251011-0553'!A$10:E$603,4,0)</f>
        <v>25966.58</v>
      </c>
      <c r="H41" s="57">
        <f>+F41-G41</f>
        <v>158555.97999999998</v>
      </c>
      <c r="I41" s="56">
        <f t="shared" si="1"/>
        <v>6.1061556816492573</v>
      </c>
    </row>
    <row r="42" spans="1:12" ht="5" customHeight="1" x14ac:dyDescent="0.35">
      <c r="A42" s="48"/>
      <c r="F42" s="14"/>
      <c r="G42" s="22"/>
      <c r="H42" s="57"/>
      <c r="I42" s="56"/>
    </row>
    <row r="43" spans="1:12" s="17" customFormat="1" x14ac:dyDescent="0.35">
      <c r="A43" s="48"/>
      <c r="B43" s="4"/>
      <c r="C43" s="23"/>
      <c r="D43" s="24" t="s">
        <v>36</v>
      </c>
      <c r="E43" s="23"/>
      <c r="F43" s="25">
        <f>+F10+F16+F22+F35+F39</f>
        <v>4903805.459999999</v>
      </c>
      <c r="G43" s="25">
        <f>+G10+G16+G22+G35+G39</f>
        <v>4140804.0300000003</v>
      </c>
      <c r="H43" s="62">
        <f>+F43-G43</f>
        <v>763001.42999999877</v>
      </c>
      <c r="I43" s="59">
        <f>+H43/G43</f>
        <v>0.18426407636586431</v>
      </c>
      <c r="J43" s="73"/>
      <c r="K43" s="74"/>
      <c r="L43" s="74"/>
    </row>
    <row r="44" spans="1:12" ht="16.5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57136.49</v>
      </c>
      <c r="H57" s="55">
        <f>+F57-G57</f>
        <v>-51753.39</v>
      </c>
      <c r="I57" s="60">
        <f t="shared" ref="I57:I58" si="5">+H57/G57</f>
        <v>-0.90578525212171768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customHeight="1" x14ac:dyDescent="0.35">
      <c r="A58" s="48" t="s">
        <v>695</v>
      </c>
      <c r="B58" s="4" t="s">
        <v>694</v>
      </c>
      <c r="C58" s="48"/>
      <c r="D58" s="48"/>
      <c r="E58" s="48" t="s">
        <v>104</v>
      </c>
      <c r="F58" s="90">
        <f>VLOOKUP(B58,'BalanceGeneral339-20251011-0553'!A$10:E$603,3,0)</f>
        <v>5383.1</v>
      </c>
      <c r="G58" s="90">
        <f>VLOOKUP(B58,'BalanceGeneral339-20251011-0553'!A$10:E$603,4,0)</f>
        <v>57136.49</v>
      </c>
      <c r="H58" s="57">
        <f>+F58-G58</f>
        <v>-51753.39</v>
      </c>
      <c r="I58" s="60">
        <f t="shared" si="5"/>
        <v>-0.90578525212171768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x14ac:dyDescent="0.35">
      <c r="A59" s="48"/>
      <c r="C59" s="48"/>
      <c r="D59" s="47" t="s">
        <v>39</v>
      </c>
      <c r="E59" s="48"/>
      <c r="F59" s="13">
        <f>SUM(F60:F67)</f>
        <v>609277.99</v>
      </c>
      <c r="G59" s="13">
        <f>SUM(G60:G67)</f>
        <v>1148016.77</v>
      </c>
      <c r="H59" s="55">
        <f>+F59-G59</f>
        <v>-538738.78</v>
      </c>
      <c r="I59" s="60">
        <f>+H59/G59</f>
        <v>-0.46927779635135469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x14ac:dyDescent="0.35">
      <c r="A60" s="48" t="s">
        <v>683</v>
      </c>
      <c r="B60" s="4" t="s">
        <v>683</v>
      </c>
      <c r="C60" s="48"/>
      <c r="D60" s="48"/>
      <c r="E60" s="48" t="s">
        <v>40</v>
      </c>
      <c r="F60" s="90">
        <f>VLOOKUP(B60,'BalanceGeneral339-20251011-0553'!A$10:E$603,3,0)</f>
        <v>403058.3</v>
      </c>
      <c r="G60" s="90">
        <f>VLOOKUP(B60,'BalanceGeneral339-20251011-0553'!A$10:E$603,4,0)</f>
        <v>851965.11</v>
      </c>
      <c r="H60" s="57">
        <f>+F60-G60</f>
        <v>-448906.81</v>
      </c>
      <c r="I60" s="60">
        <f>+H60/G60</f>
        <v>-0.52690750446341639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88"/>
      <c r="G61" s="88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88"/>
      <c r="G62" s="88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88">
        <v>0</v>
      </c>
      <c r="G63" s="88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88">
        <v>0</v>
      </c>
      <c r="G64" s="88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88">
        <v>0</v>
      </c>
      <c r="G65" s="88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88">
        <v>0</v>
      </c>
      <c r="G66" s="88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48" t="s">
        <v>341</v>
      </c>
      <c r="B67" s="4" t="s">
        <v>341</v>
      </c>
      <c r="E67" s="48" t="s">
        <v>47</v>
      </c>
      <c r="F67" s="90">
        <f>VLOOKUP(B67,'BalanceGeneral339-20251011-0553'!A$10:E$603,3,0)</f>
        <v>206219.69</v>
      </c>
      <c r="G67" s="90">
        <f>VLOOKUP(B67,'BalanceGeneral339-20251011-0553'!A$10:E$603,4,0)</f>
        <v>296051.65999999997</v>
      </c>
      <c r="H67" s="57">
        <f>+F67-G67</f>
        <v>-89831.969999999972</v>
      </c>
      <c r="I67" s="60">
        <f>+H67/G67</f>
        <v>-0.30343342780108035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x14ac:dyDescent="0.35">
      <c r="A82" s="48"/>
      <c r="B82" s="4"/>
      <c r="C82" s="23"/>
      <c r="D82" s="24" t="s">
        <v>55</v>
      </c>
      <c r="E82" s="23"/>
      <c r="F82" s="25">
        <f>+F77+F59+F57</f>
        <v>614661.09</v>
      </c>
      <c r="G82" s="25">
        <f>+G77+G59+G57</f>
        <v>1205153.26</v>
      </c>
      <c r="H82" s="62">
        <f>+F82-G82</f>
        <v>-590492.17000000004</v>
      </c>
      <c r="I82" s="59">
        <f>+H82/G82</f>
        <v>-0.48997267783186349</v>
      </c>
      <c r="J82" s="27"/>
    </row>
    <row r="83" spans="1:10" ht="7.5" customHeight="1" x14ac:dyDescent="0.35">
      <c r="A83" s="48"/>
      <c r="F83" s="14"/>
      <c r="G83" s="22"/>
      <c r="H83" s="61"/>
      <c r="I83" s="54"/>
    </row>
    <row r="84" spans="1:10" s="17" customFormat="1" ht="17.25" customHeight="1" x14ac:dyDescent="0.35">
      <c r="A84" s="48"/>
      <c r="B84" s="4"/>
      <c r="C84" s="23"/>
      <c r="D84" s="5" t="s">
        <v>56</v>
      </c>
      <c r="E84" s="23"/>
      <c r="F84" s="25">
        <f>+F82+F43</f>
        <v>5518466.5499999989</v>
      </c>
      <c r="G84" s="25">
        <f>+G82+G43</f>
        <v>5345957.29</v>
      </c>
      <c r="H84" s="62">
        <f>+F84-G84</f>
        <v>172509.25999999885</v>
      </c>
      <c r="I84" s="59">
        <f>+H84/G84</f>
        <v>3.2269105539374565E-2</v>
      </c>
      <c r="J84" s="27"/>
    </row>
    <row r="85" spans="1:10" s="27" customFormat="1" ht="8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45991</v>
      </c>
      <c r="G87" s="6">
        <f>+G6</f>
        <v>45626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95" t="s">
        <v>57</v>
      </c>
      <c r="D88" s="95"/>
      <c r="E88" s="95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516916.61</v>
      </c>
      <c r="G90" s="33">
        <f>+G91+PC_Deudas_DeudaSocialFiscal_Ant+G105</f>
        <v>318066.45999999996</v>
      </c>
      <c r="H90" s="55">
        <f>+F90-G90</f>
        <v>198850.15000000002</v>
      </c>
      <c r="I90" s="66">
        <f>+H90/G90</f>
        <v>0.62518427752489225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272081.96000000002</v>
      </c>
      <c r="G91" s="76">
        <f>VLOOKUP(B91,'BalanceGeneral339-20251011-0553'!A$10:E$603,4,0)</f>
        <v>93876.03</v>
      </c>
      <c r="H91" s="57">
        <f>+F91-G91</f>
        <v>178205.93000000002</v>
      </c>
      <c r="I91" s="66">
        <f t="shared" ref="I91:I112" si="9">+H91/G91</f>
        <v>1.8983113154657267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243546.03</v>
      </c>
      <c r="G92" s="76">
        <f>VLOOKUP(B92,'BalanceGeneral339-20251011-0553'!A$10:E$603,4,0)</f>
        <v>224190.43</v>
      </c>
      <c r="H92" s="57">
        <f>+F92-G92</f>
        <v>19355.600000000006</v>
      </c>
      <c r="I92" s="66">
        <f t="shared" si="9"/>
        <v>8.6335531806598559E-2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906</v>
      </c>
      <c r="C105" s="48"/>
      <c r="D105" s="48"/>
      <c r="E105" s="48" t="s">
        <v>895</v>
      </c>
      <c r="F105" s="14">
        <f>VLOOKUP(B105,'BalanceGeneral339-20251011-0553'!A$10:E$603,3,0)</f>
        <v>1288.6199999999999</v>
      </c>
      <c r="G105" s="34">
        <f>VLOOKUP(B105,'BalanceGeneral339-20251011-0553'!A$10:E$603,4,0)</f>
        <v>0</v>
      </c>
      <c r="H105" s="57">
        <f t="shared" si="10"/>
        <v>1288.6199999999999</v>
      </c>
      <c r="I105" s="66">
        <v>1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24307.02</v>
      </c>
      <c r="G106" s="13">
        <f>+G108+G107+PC_FondTercGar_OtrosFondTer_Ant</f>
        <v>32964.82</v>
      </c>
      <c r="H106" s="55">
        <f>+F106-G106</f>
        <v>-8657.7999999999993</v>
      </c>
      <c r="I106" s="66">
        <f t="shared" si="9"/>
        <v>-0.26263756331750027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15436.1</v>
      </c>
      <c r="G107" s="76">
        <f>VLOOKUP(B107,'BalanceGeneral339-20251011-0553'!A$10:E$603,4,0)</f>
        <v>12757.75</v>
      </c>
      <c r="H107" s="57">
        <f>+F107-G107</f>
        <v>2678.3500000000004</v>
      </c>
      <c r="I107" s="66">
        <f>+H107/G107</f>
        <v>0.2099390566518391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8870.92</v>
      </c>
      <c r="G108" s="76">
        <f>VLOOKUP(B108,'BalanceGeneral339-20251011-0553'!A$10:E$603,4,0)</f>
        <v>20207.07</v>
      </c>
      <c r="H108" s="57">
        <f>+F108-G108</f>
        <v>-11336.15</v>
      </c>
      <c r="I108" s="66">
        <f>+H108/G108</f>
        <v>-0.5609991948362627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209984.17</v>
      </c>
      <c r="G110" s="13">
        <f>+G111+PC_ProvReservTec_ReservTec_Ant</f>
        <v>196632.69</v>
      </c>
      <c r="H110" s="55">
        <f>+F110-G110</f>
        <v>13351.48000000001</v>
      </c>
      <c r="I110" s="66">
        <f t="shared" si="9"/>
        <v>6.7900612049807227E-2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166758.76</v>
      </c>
      <c r="G111" s="76">
        <f>VLOOKUP(B111,'BalanceGeneral339-20251011-0553'!A$10:E$603,4,0)</f>
        <v>157843.49</v>
      </c>
      <c r="H111" s="57">
        <f>+F111-G111</f>
        <v>8915.2700000000186</v>
      </c>
      <c r="I111" s="66">
        <f t="shared" si="9"/>
        <v>5.6481708558268819E-2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43225.41</v>
      </c>
      <c r="G112" s="76">
        <f>VLOOKUP(B112,'BalanceGeneral339-20251011-0553'!A$10:E$603,4,0)</f>
        <v>38789.199999999997</v>
      </c>
      <c r="H112" s="57">
        <f>+F112-G112</f>
        <v>4436.2100000000064</v>
      </c>
      <c r="I112" s="66">
        <f t="shared" si="9"/>
        <v>0.11436714343167703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751207.8</v>
      </c>
      <c r="G118" s="25">
        <f>+G110+G106+G90</f>
        <v>547663.97</v>
      </c>
      <c r="H118" s="62">
        <f>+F118-G118</f>
        <v>203543.83000000007</v>
      </c>
      <c r="I118" s="59">
        <f>+H118/G118</f>
        <v>0.37165824510967937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283394.8</v>
      </c>
      <c r="G123" s="13">
        <f>SUM(G124:G125)</f>
        <v>247428.14</v>
      </c>
      <c r="H123" s="55">
        <f>+F123-G123</f>
        <v>35966.659999999974</v>
      </c>
      <c r="I123" s="66">
        <f>+H123/G123</f>
        <v>0.1453620432987128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VLOOKUP(B125,'BalanceGeneral339-20251011-0553'!A$10:E$603,3,0)-1</f>
        <v>283394.8</v>
      </c>
      <c r="G125" s="76">
        <f>VLOOKUP(B125,'BalanceGeneral339-20251011-0553'!A$10:E$603,4,0)</f>
        <v>247428.14</v>
      </c>
      <c r="H125" s="57">
        <f>+F125-G125</f>
        <v>35966.659999999974</v>
      </c>
      <c r="I125" s="66">
        <f>+H125/G125</f>
        <v>0.1453620432987128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283394.8</v>
      </c>
      <c r="G129" s="25">
        <f>+G123+G120</f>
        <v>247428.14</v>
      </c>
      <c r="H129" s="62">
        <f>+F129-G129</f>
        <v>35966.659999999974</v>
      </c>
      <c r="I129" s="59">
        <f>+H129/G129</f>
        <v>0.1453620432987128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1034602.6000000001</v>
      </c>
      <c r="G131" s="25">
        <f>+G129+G118</f>
        <v>795092.11</v>
      </c>
      <c r="H131" s="62">
        <f>+F131-G131</f>
        <v>239510.49000000011</v>
      </c>
      <c r="I131" s="59">
        <f>+H131/G131</f>
        <v>0.30123615489028072</v>
      </c>
      <c r="J131" s="71"/>
    </row>
    <row r="132" spans="1:11" ht="5.25" customHeight="1" x14ac:dyDescent="0.35"/>
    <row r="133" spans="1:11" ht="15" customHeight="1" x14ac:dyDescent="0.35">
      <c r="C133" s="95" t="s">
        <v>88</v>
      </c>
      <c r="D133" s="95"/>
      <c r="E133" s="95"/>
      <c r="G133" s="40"/>
      <c r="H133" s="61"/>
      <c r="I133" s="54"/>
    </row>
    <row r="134" spans="1:11" ht="3" customHeight="1" x14ac:dyDescent="0.35">
      <c r="C134" s="95"/>
      <c r="D134" s="95"/>
      <c r="E134" s="95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4464222.54</v>
      </c>
      <c r="G135" s="13">
        <f>SUM(G136:G141)</f>
        <v>3538719.2199999997</v>
      </c>
      <c r="H135" s="55">
        <f>+F135-G135</f>
        <v>925503.3200000003</v>
      </c>
      <c r="I135" s="60">
        <f>+H135/G135</f>
        <v>0.26153624022196381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89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4" t="s">
        <v>127</v>
      </c>
      <c r="B141" s="4" t="s">
        <v>126</v>
      </c>
      <c r="E141" s="48" t="s">
        <v>94</v>
      </c>
      <c r="F141" s="76">
        <f>VLOOKUP(B141,'BalanceGeneral339-20251011-0553'!A$10:E$603,3,0)</f>
        <v>3333344.25</v>
      </c>
      <c r="G141" s="76">
        <f>VLOOKUP(B141,'BalanceGeneral339-20251011-0553'!A$10:E$603,4,0)</f>
        <v>2853036.88</v>
      </c>
      <c r="H141" s="57">
        <f t="shared" si="16"/>
        <v>480307.37000000011</v>
      </c>
      <c r="I141" s="60">
        <f>+H141/G141</f>
        <v>0.16834951323867925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VLOOKUP(B144,'BalanceGeneral339-20251011-0553'!A$10:E$603,3,0)+1</f>
        <v>19641.41</v>
      </c>
      <c r="G144" s="25">
        <f>VLOOKUP(B144,'BalanceGeneral339-20251011-0553'!A$10:E$603,4,0)</f>
        <v>1012145.98</v>
      </c>
      <c r="H144" s="62">
        <f>+F144-G144</f>
        <v>-992504.57</v>
      </c>
      <c r="I144" s="59">
        <f>+H144/G144</f>
        <v>-0.98059429134915888</v>
      </c>
    </row>
    <row r="145" spans="1:20" ht="6.75" customHeight="1" x14ac:dyDescent="0.35">
      <c r="G145" s="86"/>
    </row>
    <row r="146" spans="1:20" ht="18" customHeight="1" x14ac:dyDescent="0.35">
      <c r="C146" s="42"/>
      <c r="D146" s="43" t="s">
        <v>97</v>
      </c>
      <c r="E146" s="42"/>
      <c r="F146" s="25">
        <f>SUM(F137:F144)</f>
        <v>4483863.95</v>
      </c>
      <c r="G146" s="25">
        <f>SUM(G136:G144)</f>
        <v>4550865.1999999993</v>
      </c>
      <c r="H146" s="62">
        <f>+F146-G146</f>
        <v>-67001.249999999069</v>
      </c>
      <c r="I146" s="59">
        <f>+H146/G146</f>
        <v>-1.4722749863036831E-2</v>
      </c>
    </row>
    <row r="147" spans="1:20" s="3" customFormat="1" ht="9.75" customHeight="1" x14ac:dyDescent="0.35">
      <c r="A147" s="81"/>
      <c r="B147" s="4"/>
      <c r="D147" s="19"/>
      <c r="F147" s="44"/>
      <c r="G147" s="87"/>
    </row>
    <row r="148" spans="1:20" x14ac:dyDescent="0.35">
      <c r="C148" s="42"/>
      <c r="D148" s="43" t="s">
        <v>98</v>
      </c>
      <c r="E148" s="42"/>
      <c r="F148" s="25">
        <f>+F131+F146</f>
        <v>5518466.5500000007</v>
      </c>
      <c r="G148" s="25">
        <f>+G131+G146</f>
        <v>5345957.3099999996</v>
      </c>
      <c r="H148" s="69">
        <f>+F148-G148</f>
        <v>172509.24000000115</v>
      </c>
      <c r="I148" s="59">
        <f>+H148/G148</f>
        <v>3.2269101677506878E-2</v>
      </c>
    </row>
    <row r="149" spans="1:20" s="4" customFormat="1" ht="15.75" customHeight="1" x14ac:dyDescent="0.35">
      <c r="A149" s="81"/>
      <c r="C149" s="98" t="s">
        <v>99</v>
      </c>
      <c r="D149" s="98"/>
      <c r="E149" s="98"/>
      <c r="F149" s="98"/>
      <c r="G149" s="98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96"/>
      <c r="D164" s="96"/>
      <c r="E164" s="96"/>
      <c r="F164" s="96"/>
      <c r="G164" s="96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97"/>
      <c r="D165" s="97"/>
      <c r="E165" s="97"/>
      <c r="F165" s="97"/>
      <c r="G165" s="97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97"/>
      <c r="D166" s="97"/>
      <c r="E166" s="97"/>
      <c r="F166" s="97"/>
      <c r="G166" s="97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C88:E88"/>
    <mergeCell ref="C164:G164"/>
    <mergeCell ref="C165:G165"/>
    <mergeCell ref="C166:G166"/>
    <mergeCell ref="C7:E8"/>
    <mergeCell ref="C133:E134"/>
    <mergeCell ref="C149:G149"/>
    <mergeCell ref="H7:H8"/>
    <mergeCell ref="I7:I8"/>
    <mergeCell ref="C2:G2"/>
    <mergeCell ref="C3:G3"/>
    <mergeCell ref="C4:G4"/>
    <mergeCell ref="C5:G5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607"/>
  <sheetViews>
    <sheetView showGridLines="0" topLeftCell="A584" workbookViewId="0">
      <selection sqref="A1:E607"/>
    </sheetView>
  </sheetViews>
  <sheetFormatPr baseColWidth="10" defaultRowHeight="12.5" x14ac:dyDescent="0.25"/>
  <cols>
    <col min="1" max="1" width="43" customWidth="1"/>
    <col min="2" max="2" width="62.6328125" customWidth="1"/>
    <col min="3" max="3" width="17.1796875" customWidth="1"/>
    <col min="4" max="4" width="15.90625" customWidth="1"/>
    <col min="5" max="5" width="15.81640625" customWidth="1"/>
  </cols>
  <sheetData>
    <row r="1" spans="1:5" ht="14.5" customHeight="1" x14ac:dyDescent="0.35">
      <c r="A1" s="101" t="s">
        <v>751</v>
      </c>
      <c r="B1" s="101"/>
      <c r="C1" s="101"/>
      <c r="D1" s="101"/>
      <c r="E1" s="101"/>
    </row>
    <row r="2" spans="1:5" ht="14.5" x14ac:dyDescent="0.35">
      <c r="A2" s="108"/>
      <c r="B2" s="108"/>
      <c r="C2" s="108"/>
      <c r="D2" s="108"/>
      <c r="E2" s="108"/>
    </row>
    <row r="3" spans="1:5" ht="13" x14ac:dyDescent="0.3">
      <c r="A3" s="104" t="s">
        <v>888</v>
      </c>
      <c r="B3" s="104"/>
      <c r="C3" s="104"/>
      <c r="D3" s="104"/>
      <c r="E3" s="104"/>
    </row>
    <row r="4" spans="1:5" ht="14.5" customHeight="1" x14ac:dyDescent="0.35">
      <c r="A4" s="109" t="s">
        <v>928</v>
      </c>
      <c r="B4" s="109"/>
      <c r="C4" s="109"/>
      <c r="D4" s="109"/>
      <c r="E4" s="109"/>
    </row>
    <row r="5" spans="1:5" ht="14.5" customHeight="1" x14ac:dyDescent="0.35">
      <c r="A5" s="109" t="s">
        <v>887</v>
      </c>
      <c r="B5" s="109"/>
      <c r="C5" s="109"/>
      <c r="D5" s="109"/>
      <c r="E5" s="109"/>
    </row>
    <row r="6" spans="1:5" ht="15" thickBot="1" x14ac:dyDescent="0.4">
      <c r="A6" s="111"/>
      <c r="B6" s="111"/>
      <c r="C6" s="111"/>
      <c r="D6" s="111"/>
      <c r="E6" s="111"/>
    </row>
    <row r="7" spans="1:5" ht="14.5" x14ac:dyDescent="0.35">
      <c r="A7" s="110"/>
      <c r="B7" s="110"/>
      <c r="C7" s="110"/>
      <c r="D7" s="110"/>
      <c r="E7" s="110"/>
    </row>
    <row r="8" spans="1:5" ht="14.5" x14ac:dyDescent="0.35">
      <c r="A8" s="105" t="s">
        <v>3</v>
      </c>
      <c r="B8" s="105"/>
      <c r="C8" s="113">
        <v>2025</v>
      </c>
      <c r="D8" s="113">
        <v>2024</v>
      </c>
      <c r="E8" s="112"/>
    </row>
    <row r="9" spans="1:5" ht="14.5" x14ac:dyDescent="0.35">
      <c r="A9" s="108"/>
      <c r="B9" s="108"/>
      <c r="C9" s="108"/>
      <c r="D9" s="108"/>
      <c r="E9" s="108"/>
    </row>
    <row r="10" spans="1:5" ht="14.5" x14ac:dyDescent="0.35">
      <c r="A10" s="115" t="s">
        <v>886</v>
      </c>
      <c r="B10" s="114" t="s">
        <v>885</v>
      </c>
      <c r="C10" s="117">
        <v>5518466.5599999996</v>
      </c>
      <c r="D10" s="117">
        <v>5345957.3</v>
      </c>
      <c r="E10" s="112"/>
    </row>
    <row r="11" spans="1:5" ht="14.5" x14ac:dyDescent="0.35">
      <c r="A11" s="114" t="s">
        <v>884</v>
      </c>
      <c r="B11" s="114" t="s">
        <v>883</v>
      </c>
      <c r="C11" s="116">
        <v>4903805.46</v>
      </c>
      <c r="D11" s="116">
        <v>4140804.04</v>
      </c>
      <c r="E11" s="112"/>
    </row>
    <row r="12" spans="1:5" ht="14.5" x14ac:dyDescent="0.35">
      <c r="A12" s="114" t="s">
        <v>882</v>
      </c>
      <c r="B12" s="114" t="s">
        <v>5</v>
      </c>
      <c r="C12" s="116">
        <v>4650725.96</v>
      </c>
      <c r="D12" s="116">
        <v>395301.71</v>
      </c>
      <c r="E12" s="112"/>
    </row>
    <row r="13" spans="1:5" ht="14.5" x14ac:dyDescent="0.35">
      <c r="A13" s="114" t="s">
        <v>881</v>
      </c>
      <c r="B13" s="114" t="s">
        <v>880</v>
      </c>
      <c r="C13" s="116">
        <v>4650725.96</v>
      </c>
      <c r="D13" s="116">
        <v>5189.07</v>
      </c>
      <c r="E13" s="112"/>
    </row>
    <row r="14" spans="1:5" ht="14.5" x14ac:dyDescent="0.35">
      <c r="A14" s="114" t="s">
        <v>106</v>
      </c>
      <c r="B14" s="114" t="s">
        <v>7</v>
      </c>
      <c r="C14" s="116">
        <v>4650725.96</v>
      </c>
      <c r="D14" s="116">
        <v>5189.07</v>
      </c>
      <c r="E14" s="112"/>
    </row>
    <row r="15" spans="1:5" ht="14.5" x14ac:dyDescent="0.35">
      <c r="A15" s="114" t="s">
        <v>879</v>
      </c>
      <c r="B15" s="114" t="s">
        <v>874</v>
      </c>
      <c r="C15" s="116">
        <v>4650725.96</v>
      </c>
      <c r="D15" s="116">
        <v>5189.07</v>
      </c>
      <c r="E15" s="112"/>
    </row>
    <row r="16" spans="1:5" ht="14.5" x14ac:dyDescent="0.35">
      <c r="A16" s="114" t="s">
        <v>878</v>
      </c>
      <c r="B16" s="114" t="s">
        <v>877</v>
      </c>
      <c r="C16" s="116">
        <v>4650725.96</v>
      </c>
      <c r="D16" s="116">
        <v>5189.07</v>
      </c>
      <c r="E16" s="112"/>
    </row>
    <row r="17" spans="1:4" ht="14.5" x14ac:dyDescent="0.35">
      <c r="A17" s="114" t="s">
        <v>876</v>
      </c>
      <c r="B17" s="114" t="s">
        <v>751</v>
      </c>
      <c r="C17" s="116">
        <v>4650725.96</v>
      </c>
      <c r="D17" s="116">
        <v>5189.07</v>
      </c>
    </row>
    <row r="18" spans="1:4" ht="14.5" x14ac:dyDescent="0.35">
      <c r="A18" s="114" t="s">
        <v>875</v>
      </c>
      <c r="B18" s="114" t="s">
        <v>874</v>
      </c>
      <c r="C18" s="116">
        <v>4650725.96</v>
      </c>
      <c r="D18" s="116">
        <v>5189.07</v>
      </c>
    </row>
    <row r="19" spans="1:4" ht="14.5" x14ac:dyDescent="0.35">
      <c r="A19" s="114" t="s">
        <v>873</v>
      </c>
      <c r="B19" s="114" t="s">
        <v>872</v>
      </c>
      <c r="C19" s="116">
        <v>62816.02</v>
      </c>
      <c r="D19" s="118">
        <v>197.92</v>
      </c>
    </row>
    <row r="20" spans="1:4" ht="14.5" x14ac:dyDescent="0.35">
      <c r="A20" s="114" t="s">
        <v>871</v>
      </c>
      <c r="B20" s="114" t="s">
        <v>837</v>
      </c>
      <c r="C20" s="118">
        <v>0.04</v>
      </c>
      <c r="D20" s="118">
        <v>26.21</v>
      </c>
    </row>
    <row r="21" spans="1:4" ht="14.5" x14ac:dyDescent="0.35">
      <c r="A21" s="114" t="s">
        <v>870</v>
      </c>
      <c r="B21" s="114" t="s">
        <v>869</v>
      </c>
      <c r="C21" s="118">
        <v>0</v>
      </c>
      <c r="D21" s="119">
        <v>-920.45</v>
      </c>
    </row>
    <row r="22" spans="1:4" ht="14.5" x14ac:dyDescent="0.35">
      <c r="A22" s="114" t="s">
        <v>868</v>
      </c>
      <c r="B22" s="114" t="s">
        <v>867</v>
      </c>
      <c r="C22" s="116">
        <v>3263.23</v>
      </c>
      <c r="D22" s="116">
        <v>1276.9100000000001</v>
      </c>
    </row>
    <row r="23" spans="1:4" ht="14.5" x14ac:dyDescent="0.35">
      <c r="A23" s="114" t="s">
        <v>866</v>
      </c>
      <c r="B23" s="114" t="s">
        <v>865</v>
      </c>
      <c r="C23" s="116">
        <v>1998.17</v>
      </c>
      <c r="D23" s="116">
        <v>4608.47</v>
      </c>
    </row>
    <row r="24" spans="1:4" ht="14.5" x14ac:dyDescent="0.35">
      <c r="A24" s="114" t="s">
        <v>926</v>
      </c>
      <c r="B24" s="114" t="s">
        <v>927</v>
      </c>
      <c r="C24" s="116">
        <v>4582648.5</v>
      </c>
      <c r="D24" s="118">
        <v>0</v>
      </c>
    </row>
    <row r="25" spans="1:4" ht="14.5" x14ac:dyDescent="0.35">
      <c r="A25" s="114" t="s">
        <v>864</v>
      </c>
      <c r="B25" s="114" t="s">
        <v>863</v>
      </c>
      <c r="C25" s="118">
        <v>0</v>
      </c>
      <c r="D25" s="116">
        <v>390112.64</v>
      </c>
    </row>
    <row r="26" spans="1:4" ht="14.5" x14ac:dyDescent="0.35">
      <c r="A26" s="114" t="s">
        <v>862</v>
      </c>
      <c r="B26" s="114" t="s">
        <v>15</v>
      </c>
      <c r="C26" s="118">
        <v>0</v>
      </c>
      <c r="D26" s="116">
        <v>390112.64</v>
      </c>
    </row>
    <row r="27" spans="1:4" ht="14.5" x14ac:dyDescent="0.35">
      <c r="A27" s="114" t="s">
        <v>861</v>
      </c>
      <c r="B27" s="114" t="s">
        <v>857</v>
      </c>
      <c r="C27" s="118">
        <v>0</v>
      </c>
      <c r="D27" s="116">
        <v>390112.64</v>
      </c>
    </row>
    <row r="28" spans="1:4" ht="14.5" x14ac:dyDescent="0.35">
      <c r="A28" s="114" t="s">
        <v>860</v>
      </c>
      <c r="B28" s="114" t="s">
        <v>857</v>
      </c>
      <c r="C28" s="118">
        <v>0</v>
      </c>
      <c r="D28" s="116">
        <v>390112.64</v>
      </c>
    </row>
    <row r="29" spans="1:4" ht="14.5" x14ac:dyDescent="0.35">
      <c r="A29" s="114" t="s">
        <v>859</v>
      </c>
      <c r="B29" s="114" t="s">
        <v>857</v>
      </c>
      <c r="C29" s="118">
        <v>0</v>
      </c>
      <c r="D29" s="116">
        <v>390112.64</v>
      </c>
    </row>
    <row r="30" spans="1:4" ht="14.5" x14ac:dyDescent="0.35">
      <c r="A30" s="114" t="s">
        <v>858</v>
      </c>
      <c r="B30" s="114" t="s">
        <v>857</v>
      </c>
      <c r="C30" s="118">
        <v>0</v>
      </c>
      <c r="D30" s="116">
        <v>390112.64</v>
      </c>
    </row>
    <row r="31" spans="1:4" ht="14.5" x14ac:dyDescent="0.35">
      <c r="A31" s="114" t="s">
        <v>856</v>
      </c>
      <c r="B31" s="114" t="s">
        <v>855</v>
      </c>
      <c r="C31" s="118">
        <v>0</v>
      </c>
      <c r="D31" s="116">
        <v>333712.64000000001</v>
      </c>
    </row>
    <row r="32" spans="1:4" ht="14.5" x14ac:dyDescent="0.35">
      <c r="A32" s="114" t="s">
        <v>854</v>
      </c>
      <c r="B32" s="114" t="s">
        <v>853</v>
      </c>
      <c r="C32" s="118">
        <v>0</v>
      </c>
      <c r="D32" s="116">
        <v>56400</v>
      </c>
    </row>
    <row r="33" spans="1:4" ht="14.5" x14ac:dyDescent="0.35">
      <c r="A33" s="114" t="s">
        <v>852</v>
      </c>
      <c r="B33" s="114" t="s">
        <v>851</v>
      </c>
      <c r="C33" s="118">
        <v>0</v>
      </c>
      <c r="D33" s="116">
        <v>3656411.66</v>
      </c>
    </row>
    <row r="34" spans="1:4" ht="14.5" x14ac:dyDescent="0.35">
      <c r="A34" s="114" t="s">
        <v>850</v>
      </c>
      <c r="B34" s="114" t="s">
        <v>849</v>
      </c>
      <c r="C34" s="118">
        <v>0</v>
      </c>
      <c r="D34" s="116">
        <v>3656411.66</v>
      </c>
    </row>
    <row r="35" spans="1:4" ht="14.5" x14ac:dyDescent="0.35">
      <c r="A35" s="114" t="s">
        <v>848</v>
      </c>
      <c r="B35" s="114" t="s">
        <v>847</v>
      </c>
      <c r="C35" s="118">
        <v>0</v>
      </c>
      <c r="D35" s="116">
        <v>3656411.66</v>
      </c>
    </row>
    <row r="36" spans="1:4" ht="14.5" x14ac:dyDescent="0.35">
      <c r="A36" s="114" t="s">
        <v>846</v>
      </c>
      <c r="B36" s="114" t="s">
        <v>843</v>
      </c>
      <c r="C36" s="118">
        <v>0</v>
      </c>
      <c r="D36" s="116">
        <v>3656411.66</v>
      </c>
    </row>
    <row r="37" spans="1:4" ht="14.5" x14ac:dyDescent="0.35">
      <c r="A37" s="114" t="s">
        <v>845</v>
      </c>
      <c r="B37" s="114" t="s">
        <v>843</v>
      </c>
      <c r="C37" s="118">
        <v>0</v>
      </c>
      <c r="D37" s="116">
        <v>3656411.66</v>
      </c>
    </row>
    <row r="38" spans="1:4" ht="14.5" x14ac:dyDescent="0.35">
      <c r="A38" s="114" t="s">
        <v>844</v>
      </c>
      <c r="B38" s="114" t="s">
        <v>843</v>
      </c>
      <c r="C38" s="118">
        <v>0</v>
      </c>
      <c r="D38" s="116">
        <v>3656411.66</v>
      </c>
    </row>
    <row r="39" spans="1:4" ht="14.5" x14ac:dyDescent="0.35">
      <c r="A39" s="114" t="s">
        <v>842</v>
      </c>
      <c r="B39" s="114" t="s">
        <v>840</v>
      </c>
      <c r="C39" s="118">
        <v>0</v>
      </c>
      <c r="D39" s="116">
        <v>3000000</v>
      </c>
    </row>
    <row r="40" spans="1:4" ht="14.5" x14ac:dyDescent="0.35">
      <c r="A40" s="114" t="s">
        <v>841</v>
      </c>
      <c r="B40" s="114" t="s">
        <v>840</v>
      </c>
      <c r="C40" s="118">
        <v>0</v>
      </c>
      <c r="D40" s="116">
        <v>3000000</v>
      </c>
    </row>
    <row r="41" spans="1:4" ht="14.5" x14ac:dyDescent="0.35">
      <c r="A41" s="114" t="s">
        <v>839</v>
      </c>
      <c r="B41" s="114" t="s">
        <v>837</v>
      </c>
      <c r="C41" s="118">
        <v>0</v>
      </c>
      <c r="D41" s="116">
        <v>656411.66</v>
      </c>
    </row>
    <row r="42" spans="1:4" ht="14.5" x14ac:dyDescent="0.35">
      <c r="A42" s="114" t="s">
        <v>838</v>
      </c>
      <c r="B42" s="114" t="s">
        <v>837</v>
      </c>
      <c r="C42" s="118">
        <v>0</v>
      </c>
      <c r="D42" s="116">
        <v>656411.66</v>
      </c>
    </row>
    <row r="43" spans="1:4" ht="14.5" x14ac:dyDescent="0.35">
      <c r="A43" s="114" t="s">
        <v>836</v>
      </c>
      <c r="B43" s="114" t="s">
        <v>835</v>
      </c>
      <c r="C43" s="116">
        <v>43543.3</v>
      </c>
      <c r="D43" s="116">
        <v>50888.2</v>
      </c>
    </row>
    <row r="44" spans="1:4" ht="14.5" x14ac:dyDescent="0.35">
      <c r="A44" s="114" t="s">
        <v>834</v>
      </c>
      <c r="B44" s="114" t="s">
        <v>833</v>
      </c>
      <c r="C44" s="116">
        <v>10577.83</v>
      </c>
      <c r="D44" s="116">
        <v>27913.56</v>
      </c>
    </row>
    <row r="45" spans="1:4" ht="14.5" x14ac:dyDescent="0.35">
      <c r="A45" s="114" t="s">
        <v>832</v>
      </c>
      <c r="B45" s="114" t="s">
        <v>831</v>
      </c>
      <c r="C45" s="116">
        <v>10577.83</v>
      </c>
      <c r="D45" s="116">
        <v>27913.56</v>
      </c>
    </row>
    <row r="46" spans="1:4" ht="14.5" x14ac:dyDescent="0.35">
      <c r="A46" s="114" t="s">
        <v>830</v>
      </c>
      <c r="B46" s="114" t="s">
        <v>825</v>
      </c>
      <c r="C46" s="116">
        <v>10577.83</v>
      </c>
      <c r="D46" s="116">
        <v>27913.56</v>
      </c>
    </row>
    <row r="47" spans="1:4" ht="14.5" x14ac:dyDescent="0.35">
      <c r="A47" s="114" t="s">
        <v>829</v>
      </c>
      <c r="B47" s="114" t="s">
        <v>825</v>
      </c>
      <c r="C47" s="116">
        <v>10577.83</v>
      </c>
      <c r="D47" s="116">
        <v>27913.56</v>
      </c>
    </row>
    <row r="48" spans="1:4" ht="14.5" x14ac:dyDescent="0.35">
      <c r="A48" s="114" t="s">
        <v>828</v>
      </c>
      <c r="B48" s="114" t="s">
        <v>825</v>
      </c>
      <c r="C48" s="116">
        <v>10577.83</v>
      </c>
      <c r="D48" s="116">
        <v>27913.56</v>
      </c>
    </row>
    <row r="49" spans="1:4" ht="14.5" x14ac:dyDescent="0.35">
      <c r="A49" s="114" t="s">
        <v>827</v>
      </c>
      <c r="B49" s="114" t="s">
        <v>825</v>
      </c>
      <c r="C49" s="116">
        <v>10577.83</v>
      </c>
      <c r="D49" s="116">
        <v>27913.56</v>
      </c>
    </row>
    <row r="50" spans="1:4" ht="14.5" x14ac:dyDescent="0.35">
      <c r="A50" s="114" t="s">
        <v>826</v>
      </c>
      <c r="B50" s="114" t="s">
        <v>825</v>
      </c>
      <c r="C50" s="116">
        <v>10577.83</v>
      </c>
      <c r="D50" s="116">
        <v>27913.56</v>
      </c>
    </row>
    <row r="51" spans="1:4" ht="14.5" x14ac:dyDescent="0.35">
      <c r="A51" s="114" t="s">
        <v>824</v>
      </c>
      <c r="B51" s="114" t="s">
        <v>823</v>
      </c>
      <c r="C51" s="116">
        <v>14060.25</v>
      </c>
      <c r="D51" s="116">
        <v>6210.05</v>
      </c>
    </row>
    <row r="52" spans="1:4" ht="14.5" x14ac:dyDescent="0.35">
      <c r="A52" s="114" t="s">
        <v>822</v>
      </c>
      <c r="B52" s="114" t="s">
        <v>821</v>
      </c>
      <c r="C52" s="116">
        <v>14060.25</v>
      </c>
      <c r="D52" s="116">
        <v>6210.05</v>
      </c>
    </row>
    <row r="53" spans="1:4" ht="14.5" x14ac:dyDescent="0.35">
      <c r="A53" s="114" t="s">
        <v>820</v>
      </c>
      <c r="B53" s="114" t="s">
        <v>819</v>
      </c>
      <c r="C53" s="116">
        <v>14060.25</v>
      </c>
      <c r="D53" s="116">
        <v>6210.05</v>
      </c>
    </row>
    <row r="54" spans="1:4" ht="14.5" x14ac:dyDescent="0.35">
      <c r="A54" s="114" t="s">
        <v>818</v>
      </c>
      <c r="B54" s="114" t="s">
        <v>814</v>
      </c>
      <c r="C54" s="116">
        <v>14060.25</v>
      </c>
      <c r="D54" s="116">
        <v>6210.05</v>
      </c>
    </row>
    <row r="55" spans="1:4" ht="14.5" x14ac:dyDescent="0.35">
      <c r="A55" s="114" t="s">
        <v>817</v>
      </c>
      <c r="B55" s="114" t="s">
        <v>814</v>
      </c>
      <c r="C55" s="116">
        <v>14060.25</v>
      </c>
      <c r="D55" s="116">
        <v>6210.05</v>
      </c>
    </row>
    <row r="56" spans="1:4" ht="14.5" x14ac:dyDescent="0.35">
      <c r="A56" s="114" t="s">
        <v>816</v>
      </c>
      <c r="B56" s="114" t="s">
        <v>814</v>
      </c>
      <c r="C56" s="116">
        <v>14060.25</v>
      </c>
      <c r="D56" s="116">
        <v>6210.05</v>
      </c>
    </row>
    <row r="57" spans="1:4" ht="14.5" x14ac:dyDescent="0.35">
      <c r="A57" s="114" t="s">
        <v>815</v>
      </c>
      <c r="B57" s="114" t="s">
        <v>814</v>
      </c>
      <c r="C57" s="116">
        <v>13873.68</v>
      </c>
      <c r="D57" s="116">
        <v>5894.53</v>
      </c>
    </row>
    <row r="58" spans="1:4" ht="14.5" x14ac:dyDescent="0.35">
      <c r="A58" s="114" t="s">
        <v>813</v>
      </c>
      <c r="B58" s="114" t="s">
        <v>812</v>
      </c>
      <c r="C58" s="118">
        <v>186.57</v>
      </c>
      <c r="D58" s="118">
        <v>315.52</v>
      </c>
    </row>
    <row r="59" spans="1:4" ht="14.5" x14ac:dyDescent="0.35">
      <c r="A59" s="114" t="s">
        <v>811</v>
      </c>
      <c r="B59" s="114" t="s">
        <v>810</v>
      </c>
      <c r="C59" s="116">
        <v>18905.22</v>
      </c>
      <c r="D59" s="116">
        <v>16764.59</v>
      </c>
    </row>
    <row r="60" spans="1:4" ht="14.5" x14ac:dyDescent="0.35">
      <c r="A60" s="114" t="s">
        <v>809</v>
      </c>
      <c r="B60" s="114" t="s">
        <v>808</v>
      </c>
      <c r="C60" s="116">
        <v>18078.45</v>
      </c>
      <c r="D60" s="116">
        <v>15937.82</v>
      </c>
    </row>
    <row r="61" spans="1:4" ht="14.5" x14ac:dyDescent="0.35">
      <c r="A61" s="114" t="s">
        <v>807</v>
      </c>
      <c r="B61" s="114" t="s">
        <v>802</v>
      </c>
      <c r="C61" s="116">
        <v>18078.45</v>
      </c>
      <c r="D61" s="116">
        <v>15937.82</v>
      </c>
    </row>
    <row r="62" spans="1:4" ht="14.5" x14ac:dyDescent="0.35">
      <c r="A62" s="114" t="s">
        <v>806</v>
      </c>
      <c r="B62" s="114" t="s">
        <v>802</v>
      </c>
      <c r="C62" s="116">
        <v>18078.45</v>
      </c>
      <c r="D62" s="116">
        <v>15937.82</v>
      </c>
    </row>
    <row r="63" spans="1:4" ht="14.5" x14ac:dyDescent="0.35">
      <c r="A63" s="114" t="s">
        <v>805</v>
      </c>
      <c r="B63" s="114" t="s">
        <v>802</v>
      </c>
      <c r="C63" s="116">
        <v>18078.45</v>
      </c>
      <c r="D63" s="116">
        <v>15937.82</v>
      </c>
    </row>
    <row r="64" spans="1:4" ht="14.5" x14ac:dyDescent="0.35">
      <c r="A64" s="114" t="s">
        <v>804</v>
      </c>
      <c r="B64" s="114" t="s">
        <v>802</v>
      </c>
      <c r="C64" s="116">
        <v>18078.45</v>
      </c>
      <c r="D64" s="116">
        <v>15937.82</v>
      </c>
    </row>
    <row r="65" spans="1:4" ht="14.5" x14ac:dyDescent="0.35">
      <c r="A65" s="114" t="s">
        <v>803</v>
      </c>
      <c r="B65" s="114" t="s">
        <v>802</v>
      </c>
      <c r="C65" s="116">
        <v>2078.19</v>
      </c>
      <c r="D65" s="118">
        <v>0</v>
      </c>
    </row>
    <row r="66" spans="1:4" ht="14.5" x14ac:dyDescent="0.35">
      <c r="A66" s="114" t="s">
        <v>801</v>
      </c>
      <c r="B66" s="114" t="s">
        <v>800</v>
      </c>
      <c r="C66" s="118">
        <v>0</v>
      </c>
      <c r="D66" s="116">
        <v>1271.05</v>
      </c>
    </row>
    <row r="67" spans="1:4" ht="14.5" x14ac:dyDescent="0.35">
      <c r="A67" s="114" t="s">
        <v>889</v>
      </c>
      <c r="B67" s="114" t="s">
        <v>890</v>
      </c>
      <c r="C67" s="118">
        <v>0</v>
      </c>
      <c r="D67" s="116">
        <v>1376.97</v>
      </c>
    </row>
    <row r="68" spans="1:4" ht="14.5" x14ac:dyDescent="0.35">
      <c r="A68" s="114" t="s">
        <v>891</v>
      </c>
      <c r="B68" s="114" t="s">
        <v>892</v>
      </c>
      <c r="C68" s="118">
        <v>0</v>
      </c>
      <c r="D68" s="116">
        <v>1791.02</v>
      </c>
    </row>
    <row r="69" spans="1:4" ht="14.5" x14ac:dyDescent="0.35">
      <c r="A69" s="114" t="s">
        <v>893</v>
      </c>
      <c r="B69" s="114" t="s">
        <v>894</v>
      </c>
      <c r="C69" s="116">
        <v>5749.39</v>
      </c>
      <c r="D69" s="116">
        <v>11498.78</v>
      </c>
    </row>
    <row r="70" spans="1:4" ht="14.5" x14ac:dyDescent="0.35">
      <c r="A70" s="114" t="s">
        <v>924</v>
      </c>
      <c r="B70" s="114" t="s">
        <v>923</v>
      </c>
      <c r="C70" s="118">
        <v>459.18</v>
      </c>
      <c r="D70" s="118">
        <v>0</v>
      </c>
    </row>
    <row r="71" spans="1:4" ht="14.5" x14ac:dyDescent="0.35">
      <c r="A71" s="114" t="s">
        <v>922</v>
      </c>
      <c r="B71" s="114" t="s">
        <v>921</v>
      </c>
      <c r="C71" s="118">
        <v>854.39</v>
      </c>
      <c r="D71" s="118">
        <v>0</v>
      </c>
    </row>
    <row r="72" spans="1:4" ht="14.5" x14ac:dyDescent="0.35">
      <c r="A72" s="114" t="s">
        <v>920</v>
      </c>
      <c r="B72" s="114" t="s">
        <v>919</v>
      </c>
      <c r="C72" s="118">
        <v>520.32000000000005</v>
      </c>
      <c r="D72" s="118">
        <v>0</v>
      </c>
    </row>
    <row r="73" spans="1:4" ht="14.5" x14ac:dyDescent="0.35">
      <c r="A73" s="114" t="s">
        <v>918</v>
      </c>
      <c r="B73" s="114" t="s">
        <v>917</v>
      </c>
      <c r="C73" s="116">
        <v>1956.8</v>
      </c>
      <c r="D73" s="118">
        <v>0</v>
      </c>
    </row>
    <row r="74" spans="1:4" ht="14.5" x14ac:dyDescent="0.35">
      <c r="A74" s="114" t="s">
        <v>916</v>
      </c>
      <c r="B74" s="114" t="s">
        <v>915</v>
      </c>
      <c r="C74" s="116">
        <v>1375.98</v>
      </c>
      <c r="D74" s="118">
        <v>0</v>
      </c>
    </row>
    <row r="75" spans="1:4" ht="14.5" x14ac:dyDescent="0.35">
      <c r="A75" s="114" t="s">
        <v>914</v>
      </c>
      <c r="B75" s="114" t="s">
        <v>913</v>
      </c>
      <c r="C75" s="116">
        <v>3697.6</v>
      </c>
      <c r="D75" s="118">
        <v>0</v>
      </c>
    </row>
    <row r="76" spans="1:4" ht="14.5" x14ac:dyDescent="0.35">
      <c r="A76" s="114" t="s">
        <v>929</v>
      </c>
      <c r="B76" s="114" t="s">
        <v>930</v>
      </c>
      <c r="C76" s="116">
        <v>1386.6</v>
      </c>
      <c r="D76" s="118">
        <v>0</v>
      </c>
    </row>
    <row r="77" spans="1:4" ht="14.5" x14ac:dyDescent="0.35">
      <c r="A77" s="114" t="s">
        <v>799</v>
      </c>
      <c r="B77" s="114" t="s">
        <v>798</v>
      </c>
      <c r="C77" s="118">
        <v>826.77</v>
      </c>
      <c r="D77" s="118">
        <v>826.77</v>
      </c>
    </row>
    <row r="78" spans="1:4" ht="14.5" x14ac:dyDescent="0.35">
      <c r="A78" s="114" t="s">
        <v>797</v>
      </c>
      <c r="B78" s="114" t="s">
        <v>795</v>
      </c>
      <c r="C78" s="118">
        <v>826.77</v>
      </c>
      <c r="D78" s="118">
        <v>826.77</v>
      </c>
    </row>
    <row r="79" spans="1:4" ht="14.5" x14ac:dyDescent="0.35">
      <c r="A79" s="114" t="s">
        <v>796</v>
      </c>
      <c r="B79" s="114" t="s">
        <v>795</v>
      </c>
      <c r="C79" s="118">
        <v>826.77</v>
      </c>
      <c r="D79" s="118">
        <v>826.77</v>
      </c>
    </row>
    <row r="80" spans="1:4" ht="14.5" x14ac:dyDescent="0.35">
      <c r="A80" s="114" t="s">
        <v>794</v>
      </c>
      <c r="B80" s="114" t="s">
        <v>178</v>
      </c>
      <c r="C80" s="118">
        <v>826.77</v>
      </c>
      <c r="D80" s="118">
        <v>826.77</v>
      </c>
    </row>
    <row r="81" spans="1:4" ht="14.5" x14ac:dyDescent="0.35">
      <c r="A81" s="114" t="s">
        <v>793</v>
      </c>
      <c r="B81" s="114" t="s">
        <v>791</v>
      </c>
      <c r="C81" s="118">
        <v>826.77</v>
      </c>
      <c r="D81" s="118">
        <v>826.77</v>
      </c>
    </row>
    <row r="82" spans="1:4" ht="14.5" x14ac:dyDescent="0.35">
      <c r="A82" s="114" t="s">
        <v>792</v>
      </c>
      <c r="B82" s="114" t="s">
        <v>791</v>
      </c>
      <c r="C82" s="118">
        <v>826.77</v>
      </c>
      <c r="D82" s="118">
        <v>826.77</v>
      </c>
    </row>
    <row r="83" spans="1:4" ht="14.5" x14ac:dyDescent="0.35">
      <c r="A83" s="114" t="s">
        <v>790</v>
      </c>
      <c r="B83" s="114" t="s">
        <v>789</v>
      </c>
      <c r="C83" s="116">
        <v>6002.31</v>
      </c>
      <c r="D83" s="116">
        <v>4745.76</v>
      </c>
    </row>
    <row r="84" spans="1:4" ht="14.5" x14ac:dyDescent="0.35">
      <c r="A84" s="114" t="s">
        <v>788</v>
      </c>
      <c r="B84" s="114" t="s">
        <v>30</v>
      </c>
      <c r="C84" s="116">
        <v>6002.31</v>
      </c>
      <c r="D84" s="116">
        <v>4745.76</v>
      </c>
    </row>
    <row r="85" spans="1:4" ht="14.5" x14ac:dyDescent="0.35">
      <c r="A85" s="114" t="s">
        <v>787</v>
      </c>
      <c r="B85" s="114" t="s">
        <v>786</v>
      </c>
      <c r="C85" s="116">
        <v>4412.6000000000004</v>
      </c>
      <c r="D85" s="116">
        <v>3276.67</v>
      </c>
    </row>
    <row r="86" spans="1:4" ht="14.5" x14ac:dyDescent="0.35">
      <c r="A86" s="114" t="s">
        <v>785</v>
      </c>
      <c r="B86" s="114" t="s">
        <v>780</v>
      </c>
      <c r="C86" s="116">
        <v>3704.15</v>
      </c>
      <c r="D86" s="116">
        <v>2391.39</v>
      </c>
    </row>
    <row r="87" spans="1:4" ht="14.5" x14ac:dyDescent="0.35">
      <c r="A87" s="114" t="s">
        <v>784</v>
      </c>
      <c r="B87" s="114" t="s">
        <v>780</v>
      </c>
      <c r="C87" s="116">
        <v>3704.15</v>
      </c>
      <c r="D87" s="116">
        <v>2391.39</v>
      </c>
    </row>
    <row r="88" spans="1:4" ht="14.5" x14ac:dyDescent="0.35">
      <c r="A88" s="114" t="s">
        <v>783</v>
      </c>
      <c r="B88" s="114" t="s">
        <v>780</v>
      </c>
      <c r="C88" s="116">
        <v>3704.15</v>
      </c>
      <c r="D88" s="116">
        <v>2391.39</v>
      </c>
    </row>
    <row r="89" spans="1:4" ht="14.5" x14ac:dyDescent="0.35">
      <c r="A89" s="114" t="s">
        <v>782</v>
      </c>
      <c r="B89" s="114" t="s">
        <v>780</v>
      </c>
      <c r="C89" s="116">
        <v>3704.15</v>
      </c>
      <c r="D89" s="116">
        <v>2391.39</v>
      </c>
    </row>
    <row r="90" spans="1:4" ht="14.5" x14ac:dyDescent="0.35">
      <c r="A90" s="114" t="s">
        <v>781</v>
      </c>
      <c r="B90" s="114" t="s">
        <v>780</v>
      </c>
      <c r="C90" s="116">
        <v>3704.15</v>
      </c>
      <c r="D90" s="116">
        <v>2391.39</v>
      </c>
    </row>
    <row r="91" spans="1:4" ht="14.5" x14ac:dyDescent="0.35">
      <c r="A91" s="114" t="s">
        <v>779</v>
      </c>
      <c r="B91" s="114" t="s">
        <v>774</v>
      </c>
      <c r="C91" s="118">
        <v>613.16999999999996</v>
      </c>
      <c r="D91" s="118">
        <v>790</v>
      </c>
    </row>
    <row r="92" spans="1:4" ht="14.5" x14ac:dyDescent="0.35">
      <c r="A92" s="114" t="s">
        <v>778</v>
      </c>
      <c r="B92" s="114" t="s">
        <v>774</v>
      </c>
      <c r="C92" s="118">
        <v>613.16999999999996</v>
      </c>
      <c r="D92" s="118">
        <v>790</v>
      </c>
    </row>
    <row r="93" spans="1:4" ht="14.5" x14ac:dyDescent="0.35">
      <c r="A93" s="114" t="s">
        <v>777</v>
      </c>
      <c r="B93" s="114" t="s">
        <v>774</v>
      </c>
      <c r="C93" s="118">
        <v>613.16999999999996</v>
      </c>
      <c r="D93" s="118">
        <v>790</v>
      </c>
    </row>
    <row r="94" spans="1:4" ht="14.5" x14ac:dyDescent="0.35">
      <c r="A94" s="114" t="s">
        <v>776</v>
      </c>
      <c r="B94" s="114" t="s">
        <v>774</v>
      </c>
      <c r="C94" s="118">
        <v>613.16999999999996</v>
      </c>
      <c r="D94" s="118">
        <v>790</v>
      </c>
    </row>
    <row r="95" spans="1:4" ht="14.5" x14ac:dyDescent="0.35">
      <c r="A95" s="114" t="s">
        <v>775</v>
      </c>
      <c r="B95" s="114" t="s">
        <v>774</v>
      </c>
      <c r="C95" s="118">
        <v>613.16999999999996</v>
      </c>
      <c r="D95" s="118">
        <v>790</v>
      </c>
    </row>
    <row r="96" spans="1:4" ht="14.5" x14ac:dyDescent="0.35">
      <c r="A96" s="114" t="s">
        <v>773</v>
      </c>
      <c r="B96" s="114" t="s">
        <v>768</v>
      </c>
      <c r="C96" s="118">
        <v>95.28</v>
      </c>
      <c r="D96" s="118">
        <v>95.28</v>
      </c>
    </row>
    <row r="97" spans="1:4" ht="14.5" x14ac:dyDescent="0.35">
      <c r="A97" s="114" t="s">
        <v>772</v>
      </c>
      <c r="B97" s="114" t="s">
        <v>768</v>
      </c>
      <c r="C97" s="118">
        <v>95.28</v>
      </c>
      <c r="D97" s="118">
        <v>95.28</v>
      </c>
    </row>
    <row r="98" spans="1:4" ht="14.5" x14ac:dyDescent="0.35">
      <c r="A98" s="114" t="s">
        <v>771</v>
      </c>
      <c r="B98" s="114" t="s">
        <v>768</v>
      </c>
      <c r="C98" s="118">
        <v>95.28</v>
      </c>
      <c r="D98" s="118">
        <v>95.28</v>
      </c>
    </row>
    <row r="99" spans="1:4" ht="14.5" x14ac:dyDescent="0.35">
      <c r="A99" s="114" t="s">
        <v>770</v>
      </c>
      <c r="B99" s="114" t="s">
        <v>768</v>
      </c>
      <c r="C99" s="118">
        <v>95.28</v>
      </c>
      <c r="D99" s="118">
        <v>95.28</v>
      </c>
    </row>
    <row r="100" spans="1:4" ht="14.5" x14ac:dyDescent="0.35">
      <c r="A100" s="114" t="s">
        <v>769</v>
      </c>
      <c r="B100" s="114" t="s">
        <v>768</v>
      </c>
      <c r="C100" s="118">
        <v>95.28</v>
      </c>
      <c r="D100" s="118">
        <v>95.28</v>
      </c>
    </row>
    <row r="101" spans="1:4" ht="14.5" x14ac:dyDescent="0.35">
      <c r="A101" s="114" t="s">
        <v>767</v>
      </c>
      <c r="B101" s="114" t="s">
        <v>766</v>
      </c>
      <c r="C101" s="118">
        <v>314.57</v>
      </c>
      <c r="D101" s="118">
        <v>185.67</v>
      </c>
    </row>
    <row r="102" spans="1:4" ht="14.5" x14ac:dyDescent="0.35">
      <c r="A102" s="114" t="s">
        <v>765</v>
      </c>
      <c r="B102" s="114" t="s">
        <v>760</v>
      </c>
      <c r="C102" s="118">
        <v>276.27999999999997</v>
      </c>
      <c r="D102" s="118">
        <v>171.03</v>
      </c>
    </row>
    <row r="103" spans="1:4" ht="14.5" x14ac:dyDescent="0.35">
      <c r="A103" s="114" t="s">
        <v>764</v>
      </c>
      <c r="B103" s="114" t="s">
        <v>760</v>
      </c>
      <c r="C103" s="118">
        <v>276.27999999999997</v>
      </c>
      <c r="D103" s="118">
        <v>171.03</v>
      </c>
    </row>
    <row r="104" spans="1:4" ht="14.5" x14ac:dyDescent="0.35">
      <c r="A104" s="114" t="s">
        <v>763</v>
      </c>
      <c r="B104" s="114" t="s">
        <v>760</v>
      </c>
      <c r="C104" s="118">
        <v>276.27999999999997</v>
      </c>
      <c r="D104" s="118">
        <v>171.03</v>
      </c>
    </row>
    <row r="105" spans="1:4" ht="14.5" x14ac:dyDescent="0.35">
      <c r="A105" s="114" t="s">
        <v>762</v>
      </c>
      <c r="B105" s="114" t="s">
        <v>760</v>
      </c>
      <c r="C105" s="118">
        <v>276.27999999999997</v>
      </c>
      <c r="D105" s="118">
        <v>171.03</v>
      </c>
    </row>
    <row r="106" spans="1:4" ht="14.5" x14ac:dyDescent="0.35">
      <c r="A106" s="114" t="s">
        <v>761</v>
      </c>
      <c r="B106" s="114" t="s">
        <v>760</v>
      </c>
      <c r="C106" s="118">
        <v>276.27999999999997</v>
      </c>
      <c r="D106" s="118">
        <v>171.03</v>
      </c>
    </row>
    <row r="107" spans="1:4" ht="14.5" x14ac:dyDescent="0.35">
      <c r="A107" s="114" t="s">
        <v>759</v>
      </c>
      <c r="B107" s="114" t="s">
        <v>754</v>
      </c>
      <c r="C107" s="118">
        <v>38.299999999999997</v>
      </c>
      <c r="D107" s="118">
        <v>14.64</v>
      </c>
    </row>
    <row r="108" spans="1:4" ht="14.5" x14ac:dyDescent="0.35">
      <c r="A108" s="114" t="s">
        <v>758</v>
      </c>
      <c r="B108" s="114" t="s">
        <v>754</v>
      </c>
      <c r="C108" s="118">
        <v>38.299999999999997</v>
      </c>
      <c r="D108" s="118">
        <v>14.64</v>
      </c>
    </row>
    <row r="109" spans="1:4" ht="14.5" x14ac:dyDescent="0.35">
      <c r="A109" s="114" t="s">
        <v>757</v>
      </c>
      <c r="B109" s="114" t="s">
        <v>754</v>
      </c>
      <c r="C109" s="118">
        <v>38.299999999999997</v>
      </c>
      <c r="D109" s="118">
        <v>14.64</v>
      </c>
    </row>
    <row r="110" spans="1:4" ht="14.5" x14ac:dyDescent="0.35">
      <c r="A110" s="114" t="s">
        <v>756</v>
      </c>
      <c r="B110" s="114" t="s">
        <v>754</v>
      </c>
      <c r="C110" s="118">
        <v>38.299999999999997</v>
      </c>
      <c r="D110" s="118">
        <v>14.64</v>
      </c>
    </row>
    <row r="111" spans="1:4" ht="14.5" x14ac:dyDescent="0.35">
      <c r="A111" s="114" t="s">
        <v>755</v>
      </c>
      <c r="B111" s="114" t="s">
        <v>754</v>
      </c>
      <c r="C111" s="118">
        <v>38.299999999999997</v>
      </c>
      <c r="D111" s="118">
        <v>14.64</v>
      </c>
    </row>
    <row r="112" spans="1:4" ht="14.5" x14ac:dyDescent="0.35">
      <c r="A112" s="114" t="s">
        <v>753</v>
      </c>
      <c r="B112" s="114" t="s">
        <v>752</v>
      </c>
      <c r="C112" s="116">
        <v>1275.1400000000001</v>
      </c>
      <c r="D112" s="116">
        <v>1283.42</v>
      </c>
    </row>
    <row r="113" spans="1:4" ht="14.5" x14ac:dyDescent="0.35">
      <c r="A113" s="114" t="s">
        <v>750</v>
      </c>
      <c r="B113" s="114" t="s">
        <v>745</v>
      </c>
      <c r="C113" s="118">
        <v>889.43</v>
      </c>
      <c r="D113" s="118">
        <v>933.84</v>
      </c>
    </row>
    <row r="114" spans="1:4" ht="14.5" x14ac:dyDescent="0.35">
      <c r="A114" s="114" t="s">
        <v>749</v>
      </c>
      <c r="B114" s="114" t="s">
        <v>745</v>
      </c>
      <c r="C114" s="118">
        <v>889.43</v>
      </c>
      <c r="D114" s="118">
        <v>933.84</v>
      </c>
    </row>
    <row r="115" spans="1:4" ht="14.5" x14ac:dyDescent="0.35">
      <c r="A115" s="114" t="s">
        <v>748</v>
      </c>
      <c r="B115" s="114" t="s">
        <v>745</v>
      </c>
      <c r="C115" s="118">
        <v>889.43</v>
      </c>
      <c r="D115" s="118">
        <v>933.84</v>
      </c>
    </row>
    <row r="116" spans="1:4" ht="14.5" x14ac:dyDescent="0.35">
      <c r="A116" s="114" t="s">
        <v>747</v>
      </c>
      <c r="B116" s="114" t="s">
        <v>745</v>
      </c>
      <c r="C116" s="118">
        <v>889.43</v>
      </c>
      <c r="D116" s="118">
        <v>933.84</v>
      </c>
    </row>
    <row r="117" spans="1:4" ht="14.5" x14ac:dyDescent="0.35">
      <c r="A117" s="114" t="s">
        <v>746</v>
      </c>
      <c r="B117" s="114" t="s">
        <v>745</v>
      </c>
      <c r="C117" s="118">
        <v>889.43</v>
      </c>
      <c r="D117" s="118">
        <v>933.84</v>
      </c>
    </row>
    <row r="118" spans="1:4" ht="14.5" x14ac:dyDescent="0.35">
      <c r="A118" s="114" t="s">
        <v>744</v>
      </c>
      <c r="B118" s="114" t="s">
        <v>741</v>
      </c>
      <c r="C118" s="118">
        <v>385.7</v>
      </c>
      <c r="D118" s="118">
        <v>349.59</v>
      </c>
    </row>
    <row r="119" spans="1:4" ht="14.5" x14ac:dyDescent="0.35">
      <c r="A119" s="114" t="s">
        <v>743</v>
      </c>
      <c r="B119" s="114" t="s">
        <v>741</v>
      </c>
      <c r="C119" s="118">
        <v>385.7</v>
      </c>
      <c r="D119" s="118">
        <v>349.59</v>
      </c>
    </row>
    <row r="120" spans="1:4" ht="14.5" x14ac:dyDescent="0.35">
      <c r="A120" s="114" t="s">
        <v>742</v>
      </c>
      <c r="B120" s="114" t="s">
        <v>741</v>
      </c>
      <c r="C120" s="118">
        <v>385.7</v>
      </c>
      <c r="D120" s="118">
        <v>349.59</v>
      </c>
    </row>
    <row r="121" spans="1:4" ht="14.5" x14ac:dyDescent="0.35">
      <c r="A121" s="114" t="s">
        <v>740</v>
      </c>
      <c r="B121" s="114" t="s">
        <v>738</v>
      </c>
      <c r="C121" s="118">
        <v>385.7</v>
      </c>
      <c r="D121" s="118">
        <v>349.59</v>
      </c>
    </row>
    <row r="122" spans="1:4" ht="14.5" x14ac:dyDescent="0.35">
      <c r="A122" s="114" t="s">
        <v>739</v>
      </c>
      <c r="B122" s="114" t="s">
        <v>738</v>
      </c>
      <c r="C122" s="118">
        <v>385.7</v>
      </c>
      <c r="D122" s="118">
        <v>349.59</v>
      </c>
    </row>
    <row r="123" spans="1:4" ht="14.5" x14ac:dyDescent="0.35">
      <c r="A123" s="114" t="s">
        <v>737</v>
      </c>
      <c r="B123" s="114" t="s">
        <v>736</v>
      </c>
      <c r="C123" s="116">
        <v>203533.9</v>
      </c>
      <c r="D123" s="116">
        <v>33456.699999999997</v>
      </c>
    </row>
    <row r="124" spans="1:4" ht="14.5" x14ac:dyDescent="0.35">
      <c r="A124" s="114" t="s">
        <v>735</v>
      </c>
      <c r="B124" s="114" t="s">
        <v>734</v>
      </c>
      <c r="C124" s="116">
        <v>19011.330000000002</v>
      </c>
      <c r="D124" s="116">
        <v>7490.12</v>
      </c>
    </row>
    <row r="125" spans="1:4" ht="14.5" x14ac:dyDescent="0.35">
      <c r="A125" s="114" t="s">
        <v>733</v>
      </c>
      <c r="B125" s="114" t="s">
        <v>732</v>
      </c>
      <c r="C125" s="116">
        <v>5334.41</v>
      </c>
      <c r="D125" s="116">
        <v>1291.6600000000001</v>
      </c>
    </row>
    <row r="126" spans="1:4" ht="14.5" x14ac:dyDescent="0.35">
      <c r="A126" s="114" t="s">
        <v>731</v>
      </c>
      <c r="B126" s="114" t="s">
        <v>728</v>
      </c>
      <c r="C126" s="116">
        <v>1253.43</v>
      </c>
      <c r="D126" s="116">
        <v>1171.45</v>
      </c>
    </row>
    <row r="127" spans="1:4" ht="14.5" x14ac:dyDescent="0.35">
      <c r="A127" s="114" t="s">
        <v>730</v>
      </c>
      <c r="B127" s="114" t="s">
        <v>728</v>
      </c>
      <c r="C127" s="116">
        <v>1253.43</v>
      </c>
      <c r="D127" s="116">
        <v>1171.45</v>
      </c>
    </row>
    <row r="128" spans="1:4" ht="14.5" x14ac:dyDescent="0.35">
      <c r="A128" s="114" t="s">
        <v>729</v>
      </c>
      <c r="B128" s="114" t="s">
        <v>728</v>
      </c>
      <c r="C128" s="116">
        <v>1253.43</v>
      </c>
      <c r="D128" s="116">
        <v>1171.45</v>
      </c>
    </row>
    <row r="129" spans="1:4" ht="14.5" x14ac:dyDescent="0.35">
      <c r="A129" s="114" t="s">
        <v>727</v>
      </c>
      <c r="B129" s="114" t="s">
        <v>726</v>
      </c>
      <c r="C129" s="116">
        <v>1253.43</v>
      </c>
      <c r="D129" s="116">
        <v>1171.45</v>
      </c>
    </row>
    <row r="130" spans="1:4" ht="14.5" x14ac:dyDescent="0.35">
      <c r="A130" s="114" t="s">
        <v>725</v>
      </c>
      <c r="B130" s="114" t="s">
        <v>724</v>
      </c>
      <c r="C130" s="118">
        <v>225.18</v>
      </c>
      <c r="D130" s="118">
        <v>412.95</v>
      </c>
    </row>
    <row r="131" spans="1:4" ht="14.5" x14ac:dyDescent="0.35">
      <c r="A131" s="114" t="s">
        <v>723</v>
      </c>
      <c r="B131" s="114" t="s">
        <v>722</v>
      </c>
      <c r="C131" s="116">
        <v>1028.25</v>
      </c>
      <c r="D131" s="118">
        <v>758.5</v>
      </c>
    </row>
    <row r="132" spans="1:4" ht="14.5" x14ac:dyDescent="0.35">
      <c r="A132" s="114" t="s">
        <v>721</v>
      </c>
      <c r="B132" s="114" t="s">
        <v>716</v>
      </c>
      <c r="C132" s="116">
        <v>4080.97</v>
      </c>
      <c r="D132" s="118">
        <v>120.21</v>
      </c>
    </row>
    <row r="133" spans="1:4" ht="14.5" x14ac:dyDescent="0.35">
      <c r="A133" s="114" t="s">
        <v>720</v>
      </c>
      <c r="B133" s="114" t="s">
        <v>716</v>
      </c>
      <c r="C133" s="116">
        <v>4080.97</v>
      </c>
      <c r="D133" s="118">
        <v>120.21</v>
      </c>
    </row>
    <row r="134" spans="1:4" ht="14.5" x14ac:dyDescent="0.35">
      <c r="A134" s="114" t="s">
        <v>719</v>
      </c>
      <c r="B134" s="114" t="s">
        <v>716</v>
      </c>
      <c r="C134" s="116">
        <v>4080.97</v>
      </c>
      <c r="D134" s="118">
        <v>120.21</v>
      </c>
    </row>
    <row r="135" spans="1:4" ht="14.5" x14ac:dyDescent="0.35">
      <c r="A135" s="114" t="s">
        <v>718</v>
      </c>
      <c r="B135" s="114" t="s">
        <v>716</v>
      </c>
      <c r="C135" s="116">
        <v>4080.97</v>
      </c>
      <c r="D135" s="118">
        <v>120.21</v>
      </c>
    </row>
    <row r="136" spans="1:4" ht="14.5" x14ac:dyDescent="0.35">
      <c r="A136" s="114" t="s">
        <v>717</v>
      </c>
      <c r="B136" s="114" t="s">
        <v>716</v>
      </c>
      <c r="C136" s="116">
        <v>4080.97</v>
      </c>
      <c r="D136" s="118">
        <v>120.21</v>
      </c>
    </row>
    <row r="137" spans="1:4" ht="14.5" x14ac:dyDescent="0.35">
      <c r="A137" s="114" t="s">
        <v>715</v>
      </c>
      <c r="B137" s="114" t="s">
        <v>710</v>
      </c>
      <c r="C137" s="116">
        <v>13676.93</v>
      </c>
      <c r="D137" s="116">
        <v>6198.46</v>
      </c>
    </row>
    <row r="138" spans="1:4" ht="14.5" x14ac:dyDescent="0.35">
      <c r="A138" s="114" t="s">
        <v>714</v>
      </c>
      <c r="B138" s="114" t="s">
        <v>710</v>
      </c>
      <c r="C138" s="116">
        <v>13676.93</v>
      </c>
      <c r="D138" s="116">
        <v>6198.46</v>
      </c>
    </row>
    <row r="139" spans="1:4" ht="14.5" x14ac:dyDescent="0.35">
      <c r="A139" s="114" t="s">
        <v>713</v>
      </c>
      <c r="B139" s="114" t="s">
        <v>710</v>
      </c>
      <c r="C139" s="116">
        <v>13676.93</v>
      </c>
      <c r="D139" s="116">
        <v>6198.46</v>
      </c>
    </row>
    <row r="140" spans="1:4" ht="14.5" x14ac:dyDescent="0.35">
      <c r="A140" s="114" t="s">
        <v>712</v>
      </c>
      <c r="B140" s="114" t="s">
        <v>710</v>
      </c>
      <c r="C140" s="116">
        <v>13676.93</v>
      </c>
      <c r="D140" s="116">
        <v>6198.46</v>
      </c>
    </row>
    <row r="141" spans="1:4" ht="14.5" x14ac:dyDescent="0.35">
      <c r="A141" s="114" t="s">
        <v>711</v>
      </c>
      <c r="B141" s="114" t="s">
        <v>710</v>
      </c>
      <c r="C141" s="116">
        <v>13676.93</v>
      </c>
      <c r="D141" s="116">
        <v>6198.46</v>
      </c>
    </row>
    <row r="142" spans="1:4" ht="14.5" x14ac:dyDescent="0.35">
      <c r="A142" s="114" t="s">
        <v>709</v>
      </c>
      <c r="B142" s="114" t="s">
        <v>708</v>
      </c>
      <c r="C142" s="116">
        <v>13676.93</v>
      </c>
      <c r="D142" s="116">
        <v>6198.46</v>
      </c>
    </row>
    <row r="143" spans="1:4" ht="14.5" x14ac:dyDescent="0.35">
      <c r="A143" s="114" t="s">
        <v>707</v>
      </c>
      <c r="B143" s="114" t="s">
        <v>706</v>
      </c>
      <c r="C143" s="116">
        <v>184522.56</v>
      </c>
      <c r="D143" s="116">
        <v>25966.58</v>
      </c>
    </row>
    <row r="144" spans="1:4" ht="14.5" x14ac:dyDescent="0.35">
      <c r="A144" s="114" t="s">
        <v>705</v>
      </c>
      <c r="B144" s="114" t="s">
        <v>704</v>
      </c>
      <c r="C144" s="116">
        <v>184522.56</v>
      </c>
      <c r="D144" s="116">
        <v>25966.58</v>
      </c>
    </row>
    <row r="145" spans="1:4" ht="14.5" x14ac:dyDescent="0.35">
      <c r="A145" s="114" t="s">
        <v>703</v>
      </c>
      <c r="B145" s="114" t="s">
        <v>698</v>
      </c>
      <c r="C145" s="116">
        <v>184522.56</v>
      </c>
      <c r="D145" s="116">
        <v>25966.58</v>
      </c>
    </row>
    <row r="146" spans="1:4" ht="14.5" x14ac:dyDescent="0.35">
      <c r="A146" s="114" t="s">
        <v>702</v>
      </c>
      <c r="B146" s="114" t="s">
        <v>698</v>
      </c>
      <c r="C146" s="116">
        <v>184522.56</v>
      </c>
      <c r="D146" s="116">
        <v>25966.58</v>
      </c>
    </row>
    <row r="147" spans="1:4" ht="14.5" x14ac:dyDescent="0.35">
      <c r="A147" s="114" t="s">
        <v>701</v>
      </c>
      <c r="B147" s="114" t="s">
        <v>698</v>
      </c>
      <c r="C147" s="116">
        <v>184522.56</v>
      </c>
      <c r="D147" s="116">
        <v>25966.58</v>
      </c>
    </row>
    <row r="148" spans="1:4" ht="14.5" x14ac:dyDescent="0.35">
      <c r="A148" s="114" t="s">
        <v>700</v>
      </c>
      <c r="B148" s="114" t="s">
        <v>698</v>
      </c>
      <c r="C148" s="116">
        <v>184522.56</v>
      </c>
      <c r="D148" s="116">
        <v>25966.58</v>
      </c>
    </row>
    <row r="149" spans="1:4" ht="14.5" x14ac:dyDescent="0.35">
      <c r="A149" s="114" t="s">
        <v>699</v>
      </c>
      <c r="B149" s="114" t="s">
        <v>698</v>
      </c>
      <c r="C149" s="116">
        <v>184522.56</v>
      </c>
      <c r="D149" s="116">
        <v>25966.58</v>
      </c>
    </row>
    <row r="150" spans="1:4" ht="14.5" x14ac:dyDescent="0.35">
      <c r="A150" s="114" t="s">
        <v>697</v>
      </c>
      <c r="B150" s="114" t="s">
        <v>696</v>
      </c>
      <c r="C150" s="116">
        <v>614661.1</v>
      </c>
      <c r="D150" s="116">
        <v>1205153.26</v>
      </c>
    </row>
    <row r="151" spans="1:4" ht="14.5" x14ac:dyDescent="0.35">
      <c r="A151" s="114" t="s">
        <v>695</v>
      </c>
      <c r="B151" s="114" t="s">
        <v>103</v>
      </c>
      <c r="C151" s="116">
        <v>5383.1</v>
      </c>
      <c r="D151" s="116">
        <v>57136.49</v>
      </c>
    </row>
    <row r="152" spans="1:4" ht="14.5" x14ac:dyDescent="0.35">
      <c r="A152" s="114" t="s">
        <v>694</v>
      </c>
      <c r="B152" s="114" t="s">
        <v>104</v>
      </c>
      <c r="C152" s="116">
        <v>5383.1</v>
      </c>
      <c r="D152" s="116">
        <v>57136.49</v>
      </c>
    </row>
    <row r="153" spans="1:4" ht="14.5" x14ac:dyDescent="0.35">
      <c r="A153" s="114" t="s">
        <v>693</v>
      </c>
      <c r="B153" s="114" t="s">
        <v>692</v>
      </c>
      <c r="C153" s="116">
        <v>5383.1</v>
      </c>
      <c r="D153" s="116">
        <v>57136.49</v>
      </c>
    </row>
    <row r="154" spans="1:4" ht="14.5" x14ac:dyDescent="0.35">
      <c r="A154" s="114" t="s">
        <v>691</v>
      </c>
      <c r="B154" s="114" t="s">
        <v>690</v>
      </c>
      <c r="C154" s="116">
        <v>5383.1</v>
      </c>
      <c r="D154" s="116">
        <v>57136.49</v>
      </c>
    </row>
    <row r="155" spans="1:4" ht="14.5" x14ac:dyDescent="0.35">
      <c r="A155" s="114" t="s">
        <v>689</v>
      </c>
      <c r="B155" s="114" t="s">
        <v>685</v>
      </c>
      <c r="C155" s="116">
        <v>5383.1</v>
      </c>
      <c r="D155" s="116">
        <v>57136.49</v>
      </c>
    </row>
    <row r="156" spans="1:4" ht="14.5" x14ac:dyDescent="0.35">
      <c r="A156" s="114" t="s">
        <v>688</v>
      </c>
      <c r="B156" s="114" t="s">
        <v>685</v>
      </c>
      <c r="C156" s="116">
        <v>5383.1</v>
      </c>
      <c r="D156" s="116">
        <v>57136.49</v>
      </c>
    </row>
    <row r="157" spans="1:4" ht="14.5" x14ac:dyDescent="0.35">
      <c r="A157" s="114" t="s">
        <v>687</v>
      </c>
      <c r="B157" s="114" t="s">
        <v>685</v>
      </c>
      <c r="C157" s="116">
        <v>5383.1</v>
      </c>
      <c r="D157" s="116">
        <v>57136.49</v>
      </c>
    </row>
    <row r="158" spans="1:4" ht="14.5" x14ac:dyDescent="0.35">
      <c r="A158" s="114" t="s">
        <v>686</v>
      </c>
      <c r="B158" s="114" t="s">
        <v>685</v>
      </c>
      <c r="C158" s="116">
        <v>5383.1</v>
      </c>
      <c r="D158" s="116">
        <v>57136.49</v>
      </c>
    </row>
    <row r="159" spans="1:4" ht="14.5" x14ac:dyDescent="0.35">
      <c r="A159" s="114" t="s">
        <v>684</v>
      </c>
      <c r="B159" s="114" t="s">
        <v>39</v>
      </c>
      <c r="C159" s="116">
        <v>609278</v>
      </c>
      <c r="D159" s="116">
        <v>1148016.77</v>
      </c>
    </row>
    <row r="160" spans="1:4" ht="14.5" x14ac:dyDescent="0.35">
      <c r="A160" s="114" t="s">
        <v>683</v>
      </c>
      <c r="B160" s="114" t="s">
        <v>682</v>
      </c>
      <c r="C160" s="116">
        <v>403058.3</v>
      </c>
      <c r="D160" s="116">
        <v>851965.11</v>
      </c>
    </row>
    <row r="161" spans="1:4" ht="14.5" x14ac:dyDescent="0.35">
      <c r="A161" s="114" t="s">
        <v>681</v>
      </c>
      <c r="B161" s="114" t="s">
        <v>680</v>
      </c>
      <c r="C161" s="118">
        <v>0</v>
      </c>
      <c r="D161" s="116">
        <v>424058</v>
      </c>
    </row>
    <row r="162" spans="1:4" ht="14.5" x14ac:dyDescent="0.35">
      <c r="A162" s="114" t="s">
        <v>679</v>
      </c>
      <c r="B162" s="114" t="s">
        <v>678</v>
      </c>
      <c r="C162" s="118">
        <v>0</v>
      </c>
      <c r="D162" s="116">
        <v>424058</v>
      </c>
    </row>
    <row r="163" spans="1:4" ht="14.5" x14ac:dyDescent="0.35">
      <c r="A163" s="114" t="s">
        <v>677</v>
      </c>
      <c r="B163" s="114" t="s">
        <v>333</v>
      </c>
      <c r="C163" s="118">
        <v>0</v>
      </c>
      <c r="D163" s="116">
        <v>200455.23</v>
      </c>
    </row>
    <row r="164" spans="1:4" ht="14.5" x14ac:dyDescent="0.35">
      <c r="A164" s="114" t="s">
        <v>676</v>
      </c>
      <c r="B164" s="114" t="s">
        <v>333</v>
      </c>
      <c r="C164" s="118">
        <v>0</v>
      </c>
      <c r="D164" s="116">
        <v>200455.23</v>
      </c>
    </row>
    <row r="165" spans="1:4" ht="14.5" x14ac:dyDescent="0.35">
      <c r="A165" s="114" t="s">
        <v>675</v>
      </c>
      <c r="B165" s="114" t="s">
        <v>674</v>
      </c>
      <c r="C165" s="118">
        <v>0</v>
      </c>
      <c r="D165" s="116">
        <v>200455.23</v>
      </c>
    </row>
    <row r="166" spans="1:4" ht="14.5" x14ac:dyDescent="0.35">
      <c r="A166" s="114" t="s">
        <v>673</v>
      </c>
      <c r="B166" s="114" t="s">
        <v>672</v>
      </c>
      <c r="C166" s="118">
        <v>0</v>
      </c>
      <c r="D166" s="116">
        <v>200455.23</v>
      </c>
    </row>
    <row r="167" spans="1:4" ht="14.5" x14ac:dyDescent="0.35">
      <c r="A167" s="114" t="s">
        <v>671</v>
      </c>
      <c r="B167" s="114" t="s">
        <v>586</v>
      </c>
      <c r="C167" s="118">
        <v>0</v>
      </c>
      <c r="D167" s="116">
        <v>223602.77</v>
      </c>
    </row>
    <row r="168" spans="1:4" ht="14.5" x14ac:dyDescent="0.35">
      <c r="A168" s="114" t="s">
        <v>670</v>
      </c>
      <c r="B168" s="114" t="s">
        <v>586</v>
      </c>
      <c r="C168" s="118">
        <v>0</v>
      </c>
      <c r="D168" s="116">
        <v>223602.77</v>
      </c>
    </row>
    <row r="169" spans="1:4" ht="14.5" x14ac:dyDescent="0.35">
      <c r="A169" s="114" t="s">
        <v>669</v>
      </c>
      <c r="B169" s="114" t="s">
        <v>586</v>
      </c>
      <c r="C169" s="118">
        <v>0</v>
      </c>
      <c r="D169" s="116">
        <v>223602.77</v>
      </c>
    </row>
    <row r="170" spans="1:4" ht="14.5" x14ac:dyDescent="0.35">
      <c r="A170" s="114" t="s">
        <v>668</v>
      </c>
      <c r="B170" s="114" t="s">
        <v>586</v>
      </c>
      <c r="C170" s="118">
        <v>0</v>
      </c>
      <c r="D170" s="116">
        <v>223602.77</v>
      </c>
    </row>
    <row r="171" spans="1:4" ht="14.5" x14ac:dyDescent="0.35">
      <c r="A171" s="114" t="s">
        <v>667</v>
      </c>
      <c r="B171" s="114" t="s">
        <v>666</v>
      </c>
      <c r="C171" s="118">
        <v>0</v>
      </c>
      <c r="D171" s="116">
        <v>180567.05</v>
      </c>
    </row>
    <row r="172" spans="1:4" ht="14.5" x14ac:dyDescent="0.35">
      <c r="A172" s="114" t="s">
        <v>665</v>
      </c>
      <c r="B172" s="114" t="s">
        <v>664</v>
      </c>
      <c r="C172" s="118">
        <v>0</v>
      </c>
      <c r="D172" s="116">
        <v>180567.05</v>
      </c>
    </row>
    <row r="173" spans="1:4" ht="14.5" x14ac:dyDescent="0.35">
      <c r="A173" s="114" t="s">
        <v>663</v>
      </c>
      <c r="B173" s="114" t="s">
        <v>333</v>
      </c>
      <c r="C173" s="118">
        <v>0</v>
      </c>
      <c r="D173" s="116">
        <v>102170.2</v>
      </c>
    </row>
    <row r="174" spans="1:4" ht="14.5" x14ac:dyDescent="0.35">
      <c r="A174" s="114" t="s">
        <v>662</v>
      </c>
      <c r="B174" s="114" t="s">
        <v>333</v>
      </c>
      <c r="C174" s="118">
        <v>0</v>
      </c>
      <c r="D174" s="116">
        <v>102170.2</v>
      </c>
    </row>
    <row r="175" spans="1:4" ht="14.5" x14ac:dyDescent="0.35">
      <c r="A175" s="114" t="s">
        <v>661</v>
      </c>
      <c r="B175" s="114" t="s">
        <v>660</v>
      </c>
      <c r="C175" s="118">
        <v>0</v>
      </c>
      <c r="D175" s="116">
        <v>102170.2</v>
      </c>
    </row>
    <row r="176" spans="1:4" ht="14.5" x14ac:dyDescent="0.35">
      <c r="A176" s="114" t="s">
        <v>659</v>
      </c>
      <c r="B176" s="114" t="s">
        <v>658</v>
      </c>
      <c r="C176" s="118">
        <v>0</v>
      </c>
      <c r="D176" s="116">
        <v>102170.2</v>
      </c>
    </row>
    <row r="177" spans="1:4" ht="14.5" x14ac:dyDescent="0.35">
      <c r="A177" s="114" t="s">
        <v>657</v>
      </c>
      <c r="B177" s="114" t="s">
        <v>586</v>
      </c>
      <c r="C177" s="118">
        <v>0</v>
      </c>
      <c r="D177" s="116">
        <v>158317.19</v>
      </c>
    </row>
    <row r="178" spans="1:4" ht="14.5" x14ac:dyDescent="0.35">
      <c r="A178" s="114" t="s">
        <v>656</v>
      </c>
      <c r="B178" s="114" t="s">
        <v>586</v>
      </c>
      <c r="C178" s="118">
        <v>0</v>
      </c>
      <c r="D178" s="116">
        <v>158317.19</v>
      </c>
    </row>
    <row r="179" spans="1:4" ht="14.5" x14ac:dyDescent="0.35">
      <c r="A179" s="114" t="s">
        <v>655</v>
      </c>
      <c r="B179" s="114" t="s">
        <v>586</v>
      </c>
      <c r="C179" s="118">
        <v>0</v>
      </c>
      <c r="D179" s="116">
        <v>158317.19</v>
      </c>
    </row>
    <row r="180" spans="1:4" ht="14.5" x14ac:dyDescent="0.35">
      <c r="A180" s="114" t="s">
        <v>654</v>
      </c>
      <c r="B180" s="114" t="s">
        <v>653</v>
      </c>
      <c r="C180" s="118">
        <v>0</v>
      </c>
      <c r="D180" s="116">
        <v>158317.19</v>
      </c>
    </row>
    <row r="181" spans="1:4" ht="14.5" x14ac:dyDescent="0.35">
      <c r="A181" s="114" t="s">
        <v>652</v>
      </c>
      <c r="B181" s="114" t="s">
        <v>344</v>
      </c>
      <c r="C181" s="118">
        <v>0</v>
      </c>
      <c r="D181" s="120">
        <v>-79920.34</v>
      </c>
    </row>
    <row r="182" spans="1:4" ht="14.5" x14ac:dyDescent="0.35">
      <c r="A182" s="114" t="s">
        <v>651</v>
      </c>
      <c r="B182" s="114" t="s">
        <v>344</v>
      </c>
      <c r="C182" s="118">
        <v>0</v>
      </c>
      <c r="D182" s="120">
        <v>-79920.34</v>
      </c>
    </row>
    <row r="183" spans="1:4" ht="14.5" x14ac:dyDescent="0.35">
      <c r="A183" s="114" t="s">
        <v>650</v>
      </c>
      <c r="B183" s="114" t="s">
        <v>344</v>
      </c>
      <c r="C183" s="118">
        <v>0</v>
      </c>
      <c r="D183" s="120">
        <v>-79920.34</v>
      </c>
    </row>
    <row r="184" spans="1:4" ht="14.5" x14ac:dyDescent="0.35">
      <c r="A184" s="114" t="s">
        <v>649</v>
      </c>
      <c r="B184" s="114" t="s">
        <v>648</v>
      </c>
      <c r="C184" s="118">
        <v>0</v>
      </c>
      <c r="D184" s="120">
        <v>-79920.34</v>
      </c>
    </row>
    <row r="185" spans="1:4" ht="14.5" x14ac:dyDescent="0.35">
      <c r="A185" s="114" t="s">
        <v>647</v>
      </c>
      <c r="B185" s="114" t="s">
        <v>646</v>
      </c>
      <c r="C185" s="116">
        <v>68206.36</v>
      </c>
      <c r="D185" s="116">
        <v>13329.56</v>
      </c>
    </row>
    <row r="186" spans="1:4" ht="14.5" x14ac:dyDescent="0.35">
      <c r="A186" s="114" t="s">
        <v>645</v>
      </c>
      <c r="B186" s="114" t="s">
        <v>644</v>
      </c>
      <c r="C186" s="116">
        <v>68206.36</v>
      </c>
      <c r="D186" s="116">
        <v>13329.56</v>
      </c>
    </row>
    <row r="187" spans="1:4" ht="14.5" x14ac:dyDescent="0.35">
      <c r="A187" s="114" t="s">
        <v>643</v>
      </c>
      <c r="B187" s="114" t="s">
        <v>333</v>
      </c>
      <c r="C187" s="116">
        <v>122473.98</v>
      </c>
      <c r="D187" s="116">
        <v>81567.98</v>
      </c>
    </row>
    <row r="188" spans="1:4" ht="14.5" x14ac:dyDescent="0.35">
      <c r="A188" s="114" t="s">
        <v>642</v>
      </c>
      <c r="B188" s="114" t="s">
        <v>333</v>
      </c>
      <c r="C188" s="116">
        <v>122473.98</v>
      </c>
      <c r="D188" s="116">
        <v>81567.98</v>
      </c>
    </row>
    <row r="189" spans="1:4" ht="14.5" x14ac:dyDescent="0.35">
      <c r="A189" s="114" t="s">
        <v>641</v>
      </c>
      <c r="B189" s="114" t="s">
        <v>385</v>
      </c>
      <c r="C189" s="116">
        <v>122473.98</v>
      </c>
      <c r="D189" s="116">
        <v>81567.98</v>
      </c>
    </row>
    <row r="190" spans="1:4" ht="14.5" x14ac:dyDescent="0.35">
      <c r="A190" s="114" t="s">
        <v>640</v>
      </c>
      <c r="B190" s="114" t="s">
        <v>639</v>
      </c>
      <c r="C190" s="116">
        <v>122473.98</v>
      </c>
      <c r="D190" s="116">
        <v>81567.98</v>
      </c>
    </row>
    <row r="191" spans="1:4" ht="14.5" x14ac:dyDescent="0.35">
      <c r="A191" s="114" t="s">
        <v>638</v>
      </c>
      <c r="B191" s="114" t="s">
        <v>344</v>
      </c>
      <c r="C191" s="120">
        <v>-73477.84</v>
      </c>
      <c r="D191" s="120">
        <v>-68238.41</v>
      </c>
    </row>
    <row r="192" spans="1:4" ht="14.5" x14ac:dyDescent="0.35">
      <c r="A192" s="114" t="s">
        <v>637</v>
      </c>
      <c r="B192" s="114" t="s">
        <v>344</v>
      </c>
      <c r="C192" s="120">
        <v>-73477.84</v>
      </c>
      <c r="D192" s="120">
        <v>-68238.41</v>
      </c>
    </row>
    <row r="193" spans="1:4" ht="14.5" x14ac:dyDescent="0.35">
      <c r="A193" s="114" t="s">
        <v>636</v>
      </c>
      <c r="B193" s="114" t="s">
        <v>385</v>
      </c>
      <c r="C193" s="120">
        <v>-73477.84</v>
      </c>
      <c r="D193" s="120">
        <v>-68238.41</v>
      </c>
    </row>
    <row r="194" spans="1:4" ht="14.5" x14ac:dyDescent="0.35">
      <c r="A194" s="114" t="s">
        <v>635</v>
      </c>
      <c r="B194" s="114" t="s">
        <v>634</v>
      </c>
      <c r="C194" s="120">
        <v>-73477.84</v>
      </c>
      <c r="D194" s="120">
        <v>-68238.41</v>
      </c>
    </row>
    <row r="195" spans="1:4" ht="14.5" x14ac:dyDescent="0.35">
      <c r="A195" s="114" t="s">
        <v>912</v>
      </c>
      <c r="B195" s="114" t="s">
        <v>910</v>
      </c>
      <c r="C195" s="116">
        <v>19210.23</v>
      </c>
      <c r="D195" s="118">
        <v>0</v>
      </c>
    </row>
    <row r="196" spans="1:4" ht="14.5" x14ac:dyDescent="0.35">
      <c r="A196" s="114" t="s">
        <v>911</v>
      </c>
      <c r="B196" s="114" t="s">
        <v>910</v>
      </c>
      <c r="C196" s="116">
        <v>19210.23</v>
      </c>
      <c r="D196" s="118">
        <v>0</v>
      </c>
    </row>
    <row r="197" spans="1:4" ht="14.5" x14ac:dyDescent="0.35">
      <c r="A197" s="114" t="s">
        <v>909</v>
      </c>
      <c r="B197" s="114" t="s">
        <v>385</v>
      </c>
      <c r="C197" s="116">
        <v>19210.23</v>
      </c>
      <c r="D197" s="118">
        <v>0</v>
      </c>
    </row>
    <row r="198" spans="1:4" ht="14.5" x14ac:dyDescent="0.35">
      <c r="A198" s="114" t="s">
        <v>908</v>
      </c>
      <c r="B198" s="114" t="s">
        <v>907</v>
      </c>
      <c r="C198" s="116">
        <v>19210.23</v>
      </c>
      <c r="D198" s="118">
        <v>0</v>
      </c>
    </row>
    <row r="199" spans="1:4" ht="14.5" x14ac:dyDescent="0.35">
      <c r="A199" s="114" t="s">
        <v>633</v>
      </c>
      <c r="B199" s="114" t="s">
        <v>632</v>
      </c>
      <c r="C199" s="116">
        <v>39406.660000000003</v>
      </c>
      <c r="D199" s="116">
        <v>50538</v>
      </c>
    </row>
    <row r="200" spans="1:4" ht="14.5" x14ac:dyDescent="0.35">
      <c r="A200" s="114" t="s">
        <v>631</v>
      </c>
      <c r="B200" s="114" t="s">
        <v>627</v>
      </c>
      <c r="C200" s="116">
        <v>39406.660000000003</v>
      </c>
      <c r="D200" s="116">
        <v>50538</v>
      </c>
    </row>
    <row r="201" spans="1:4" ht="14.5" x14ac:dyDescent="0.35">
      <c r="A201" s="114" t="s">
        <v>630</v>
      </c>
      <c r="B201" s="114" t="s">
        <v>333</v>
      </c>
      <c r="C201" s="116">
        <v>111260.37</v>
      </c>
      <c r="D201" s="116">
        <v>111260.37</v>
      </c>
    </row>
    <row r="202" spans="1:4" ht="14.5" x14ac:dyDescent="0.35">
      <c r="A202" s="114" t="s">
        <v>629</v>
      </c>
      <c r="B202" s="114" t="s">
        <v>333</v>
      </c>
      <c r="C202" s="116">
        <v>111260.37</v>
      </c>
      <c r="D202" s="116">
        <v>111260.37</v>
      </c>
    </row>
    <row r="203" spans="1:4" ht="14.5" x14ac:dyDescent="0.35">
      <c r="A203" s="114" t="s">
        <v>628</v>
      </c>
      <c r="B203" s="114" t="s">
        <v>627</v>
      </c>
      <c r="C203" s="116">
        <v>111260.37</v>
      </c>
      <c r="D203" s="116">
        <v>111260.37</v>
      </c>
    </row>
    <row r="204" spans="1:4" ht="14.5" x14ac:dyDescent="0.35">
      <c r="A204" s="114" t="s">
        <v>626</v>
      </c>
      <c r="B204" s="114" t="s">
        <v>625</v>
      </c>
      <c r="C204" s="116">
        <v>111260.37</v>
      </c>
      <c r="D204" s="116">
        <v>111260.37</v>
      </c>
    </row>
    <row r="205" spans="1:4" ht="14.5" x14ac:dyDescent="0.35">
      <c r="A205" s="114" t="s">
        <v>624</v>
      </c>
      <c r="B205" s="114" t="s">
        <v>344</v>
      </c>
      <c r="C205" s="120">
        <v>-71853.710000000006</v>
      </c>
      <c r="D205" s="120">
        <v>-60722.37</v>
      </c>
    </row>
    <row r="206" spans="1:4" ht="14.5" x14ac:dyDescent="0.35">
      <c r="A206" s="114" t="s">
        <v>623</v>
      </c>
      <c r="B206" s="114" t="s">
        <v>344</v>
      </c>
      <c r="C206" s="120">
        <v>-71853.710000000006</v>
      </c>
      <c r="D206" s="120">
        <v>-60722.37</v>
      </c>
    </row>
    <row r="207" spans="1:4" ht="14.5" x14ac:dyDescent="0.35">
      <c r="A207" s="114" t="s">
        <v>622</v>
      </c>
      <c r="B207" s="114" t="s">
        <v>344</v>
      </c>
      <c r="C207" s="120">
        <v>-71853.710000000006</v>
      </c>
      <c r="D207" s="120">
        <v>-60722.37</v>
      </c>
    </row>
    <row r="208" spans="1:4" ht="14.5" x14ac:dyDescent="0.35">
      <c r="A208" s="114" t="s">
        <v>621</v>
      </c>
      <c r="B208" s="114" t="s">
        <v>620</v>
      </c>
      <c r="C208" s="120">
        <v>-71853.710000000006</v>
      </c>
      <c r="D208" s="120">
        <v>-60722.37</v>
      </c>
    </row>
    <row r="209" spans="1:4" ht="14.5" x14ac:dyDescent="0.35">
      <c r="A209" s="114" t="s">
        <v>619</v>
      </c>
      <c r="B209" s="114" t="s">
        <v>618</v>
      </c>
      <c r="C209" s="116">
        <v>131773.74</v>
      </c>
      <c r="D209" s="116">
        <v>47729.06</v>
      </c>
    </row>
    <row r="210" spans="1:4" ht="14.5" x14ac:dyDescent="0.35">
      <c r="A210" s="114" t="s">
        <v>617</v>
      </c>
      <c r="B210" s="114" t="s">
        <v>616</v>
      </c>
      <c r="C210" s="116">
        <v>2020.73</v>
      </c>
      <c r="D210" s="116">
        <v>8338.2199999999993</v>
      </c>
    </row>
    <row r="211" spans="1:4" ht="14.5" x14ac:dyDescent="0.35">
      <c r="A211" s="114" t="s">
        <v>615</v>
      </c>
      <c r="B211" s="114" t="s">
        <v>333</v>
      </c>
      <c r="C211" s="116">
        <v>44036.94</v>
      </c>
      <c r="D211" s="116">
        <v>52083.05</v>
      </c>
    </row>
    <row r="212" spans="1:4" ht="14.5" x14ac:dyDescent="0.35">
      <c r="A212" s="114" t="s">
        <v>614</v>
      </c>
      <c r="B212" s="114" t="s">
        <v>333</v>
      </c>
      <c r="C212" s="116">
        <v>44036.94</v>
      </c>
      <c r="D212" s="116">
        <v>52083.05</v>
      </c>
    </row>
    <row r="213" spans="1:4" ht="14.5" x14ac:dyDescent="0.35">
      <c r="A213" s="114" t="s">
        <v>613</v>
      </c>
      <c r="B213" s="114" t="s">
        <v>385</v>
      </c>
      <c r="C213" s="116">
        <v>44036.94</v>
      </c>
      <c r="D213" s="116">
        <v>52083.05</v>
      </c>
    </row>
    <row r="214" spans="1:4" ht="14.5" x14ac:dyDescent="0.35">
      <c r="A214" s="114" t="s">
        <v>612</v>
      </c>
      <c r="B214" s="114" t="s">
        <v>611</v>
      </c>
      <c r="C214" s="116">
        <v>44036.94</v>
      </c>
      <c r="D214" s="116">
        <v>52083.05</v>
      </c>
    </row>
    <row r="215" spans="1:4" ht="14.5" x14ac:dyDescent="0.35">
      <c r="A215" s="114" t="s">
        <v>610</v>
      </c>
      <c r="B215" s="114" t="s">
        <v>344</v>
      </c>
      <c r="C215" s="120">
        <v>-42016.21</v>
      </c>
      <c r="D215" s="120">
        <v>-43744.83</v>
      </c>
    </row>
    <row r="216" spans="1:4" ht="14.5" x14ac:dyDescent="0.35">
      <c r="A216" s="114" t="s">
        <v>609</v>
      </c>
      <c r="B216" s="114" t="s">
        <v>344</v>
      </c>
      <c r="C216" s="120">
        <v>-42016.21</v>
      </c>
      <c r="D216" s="120">
        <v>-43744.83</v>
      </c>
    </row>
    <row r="217" spans="1:4" ht="14.5" x14ac:dyDescent="0.35">
      <c r="A217" s="114" t="s">
        <v>608</v>
      </c>
      <c r="B217" s="114" t="s">
        <v>385</v>
      </c>
      <c r="C217" s="120">
        <v>-42016.21</v>
      </c>
      <c r="D217" s="120">
        <v>-43744.83</v>
      </c>
    </row>
    <row r="218" spans="1:4" ht="14.5" x14ac:dyDescent="0.35">
      <c r="A218" s="114" t="s">
        <v>607</v>
      </c>
      <c r="B218" s="114" t="s">
        <v>606</v>
      </c>
      <c r="C218" s="120">
        <v>-42016.21</v>
      </c>
      <c r="D218" s="120">
        <v>-43744.83</v>
      </c>
    </row>
    <row r="219" spans="1:4" ht="14.5" x14ac:dyDescent="0.35">
      <c r="A219" s="114" t="s">
        <v>605</v>
      </c>
      <c r="B219" s="114" t="s">
        <v>604</v>
      </c>
      <c r="C219" s="116">
        <v>25370.86</v>
      </c>
      <c r="D219" s="116">
        <v>33133.24</v>
      </c>
    </row>
    <row r="220" spans="1:4" ht="14.5" x14ac:dyDescent="0.35">
      <c r="A220" s="114" t="s">
        <v>603</v>
      </c>
      <c r="B220" s="114" t="s">
        <v>333</v>
      </c>
      <c r="C220" s="116">
        <v>52597.77</v>
      </c>
      <c r="D220" s="116">
        <v>56943.23</v>
      </c>
    </row>
    <row r="221" spans="1:4" ht="14.5" x14ac:dyDescent="0.35">
      <c r="A221" s="114" t="s">
        <v>602</v>
      </c>
      <c r="B221" s="114" t="s">
        <v>333</v>
      </c>
      <c r="C221" s="116">
        <v>52597.77</v>
      </c>
      <c r="D221" s="116">
        <v>56943.23</v>
      </c>
    </row>
    <row r="222" spans="1:4" ht="14.5" x14ac:dyDescent="0.35">
      <c r="A222" s="114" t="s">
        <v>601</v>
      </c>
      <c r="B222" s="114" t="s">
        <v>385</v>
      </c>
      <c r="C222" s="116">
        <v>52597.77</v>
      </c>
      <c r="D222" s="116">
        <v>56943.23</v>
      </c>
    </row>
    <row r="223" spans="1:4" ht="14.5" x14ac:dyDescent="0.35">
      <c r="A223" s="114" t="s">
        <v>600</v>
      </c>
      <c r="B223" s="114" t="s">
        <v>599</v>
      </c>
      <c r="C223" s="116">
        <v>52597.77</v>
      </c>
      <c r="D223" s="116">
        <v>56943.23</v>
      </c>
    </row>
    <row r="224" spans="1:4" ht="14.5" x14ac:dyDescent="0.35">
      <c r="A224" s="114" t="s">
        <v>598</v>
      </c>
      <c r="B224" s="114" t="s">
        <v>344</v>
      </c>
      <c r="C224" s="120">
        <v>-27226.9</v>
      </c>
      <c r="D224" s="120">
        <v>-23809.99</v>
      </c>
    </row>
    <row r="225" spans="1:4" ht="14.5" x14ac:dyDescent="0.35">
      <c r="A225" s="114" t="s">
        <v>597</v>
      </c>
      <c r="B225" s="114" t="s">
        <v>344</v>
      </c>
      <c r="C225" s="120">
        <v>-27226.9</v>
      </c>
      <c r="D225" s="120">
        <v>-23809.99</v>
      </c>
    </row>
    <row r="226" spans="1:4" ht="14.5" x14ac:dyDescent="0.35">
      <c r="A226" s="114" t="s">
        <v>596</v>
      </c>
      <c r="B226" s="114" t="s">
        <v>385</v>
      </c>
      <c r="C226" s="120">
        <v>-27226.9</v>
      </c>
      <c r="D226" s="120">
        <v>-23809.99</v>
      </c>
    </row>
    <row r="227" spans="1:4" ht="14.5" x14ac:dyDescent="0.35">
      <c r="A227" s="114" t="s">
        <v>595</v>
      </c>
      <c r="B227" s="114" t="s">
        <v>594</v>
      </c>
      <c r="C227" s="120">
        <v>-27226.9</v>
      </c>
      <c r="D227" s="120">
        <v>-23809.99</v>
      </c>
    </row>
    <row r="228" spans="1:4" ht="14.5" x14ac:dyDescent="0.35">
      <c r="A228" s="114" t="s">
        <v>593</v>
      </c>
      <c r="B228" s="114" t="s">
        <v>592</v>
      </c>
      <c r="C228" s="116">
        <v>104382.15</v>
      </c>
      <c r="D228" s="116">
        <v>6257.6</v>
      </c>
    </row>
    <row r="229" spans="1:4" ht="14.5" x14ac:dyDescent="0.35">
      <c r="A229" s="114" t="s">
        <v>591</v>
      </c>
      <c r="B229" s="114" t="s">
        <v>333</v>
      </c>
      <c r="C229" s="116">
        <v>212280.43</v>
      </c>
      <c r="D229" s="116">
        <v>86873.12</v>
      </c>
    </row>
    <row r="230" spans="1:4" ht="14.5" x14ac:dyDescent="0.35">
      <c r="A230" s="114" t="s">
        <v>590</v>
      </c>
      <c r="B230" s="114" t="s">
        <v>333</v>
      </c>
      <c r="C230" s="116">
        <v>212280.43</v>
      </c>
      <c r="D230" s="116">
        <v>86873.12</v>
      </c>
    </row>
    <row r="231" spans="1:4" ht="14.5" x14ac:dyDescent="0.35">
      <c r="A231" s="114" t="s">
        <v>589</v>
      </c>
      <c r="B231" s="114" t="s">
        <v>385</v>
      </c>
      <c r="C231" s="116">
        <v>212280.43</v>
      </c>
      <c r="D231" s="116">
        <v>86873.12</v>
      </c>
    </row>
    <row r="232" spans="1:4" ht="14.5" x14ac:dyDescent="0.35">
      <c r="A232" s="114" t="s">
        <v>588</v>
      </c>
      <c r="B232" s="114" t="s">
        <v>587</v>
      </c>
      <c r="C232" s="116">
        <v>212280.43</v>
      </c>
      <c r="D232" s="116">
        <v>86873.12</v>
      </c>
    </row>
    <row r="233" spans="1:4" ht="14.5" x14ac:dyDescent="0.35">
      <c r="A233" s="114" t="s">
        <v>585</v>
      </c>
      <c r="B233" s="114" t="s">
        <v>344</v>
      </c>
      <c r="C233" s="120">
        <v>-107898.28</v>
      </c>
      <c r="D233" s="120">
        <v>-80615.509999999995</v>
      </c>
    </row>
    <row r="234" spans="1:4" ht="14.5" x14ac:dyDescent="0.35">
      <c r="A234" s="114" t="s">
        <v>584</v>
      </c>
      <c r="B234" s="114" t="s">
        <v>344</v>
      </c>
      <c r="C234" s="120">
        <v>-107898.28</v>
      </c>
      <c r="D234" s="120">
        <v>-80615.509999999995</v>
      </c>
    </row>
    <row r="235" spans="1:4" ht="14.5" x14ac:dyDescent="0.35">
      <c r="A235" s="114" t="s">
        <v>583</v>
      </c>
      <c r="B235" s="114" t="s">
        <v>385</v>
      </c>
      <c r="C235" s="120">
        <v>-107898.28</v>
      </c>
      <c r="D235" s="120">
        <v>-80615.509999999995</v>
      </c>
    </row>
    <row r="236" spans="1:4" ht="14.5" x14ac:dyDescent="0.35">
      <c r="A236" s="114" t="s">
        <v>582</v>
      </c>
      <c r="B236" s="114" t="s">
        <v>581</v>
      </c>
      <c r="C236" s="120">
        <v>-107898.28</v>
      </c>
      <c r="D236" s="120">
        <v>-80615.509999999995</v>
      </c>
    </row>
    <row r="237" spans="1:4" ht="14.5" x14ac:dyDescent="0.35">
      <c r="A237" s="114" t="s">
        <v>580</v>
      </c>
      <c r="B237" s="114" t="s">
        <v>579</v>
      </c>
      <c r="C237" s="116">
        <v>18353.04</v>
      </c>
      <c r="D237" s="116">
        <v>23743.97</v>
      </c>
    </row>
    <row r="238" spans="1:4" ht="14.5" x14ac:dyDescent="0.35">
      <c r="A238" s="114" t="s">
        <v>578</v>
      </c>
      <c r="B238" s="114" t="s">
        <v>577</v>
      </c>
      <c r="C238" s="118">
        <v>105.81</v>
      </c>
      <c r="D238" s="118">
        <v>174.83</v>
      </c>
    </row>
    <row r="239" spans="1:4" ht="14.5" x14ac:dyDescent="0.35">
      <c r="A239" s="114" t="s">
        <v>576</v>
      </c>
      <c r="B239" s="114" t="s">
        <v>333</v>
      </c>
      <c r="C239" s="116">
        <v>8313.75</v>
      </c>
      <c r="D239" s="116">
        <v>9955.8700000000008</v>
      </c>
    </row>
    <row r="240" spans="1:4" ht="14.5" x14ac:dyDescent="0.35">
      <c r="A240" s="114" t="s">
        <v>575</v>
      </c>
      <c r="B240" s="114" t="s">
        <v>333</v>
      </c>
      <c r="C240" s="116">
        <v>8313.75</v>
      </c>
      <c r="D240" s="116">
        <v>9955.8700000000008</v>
      </c>
    </row>
    <row r="241" spans="1:4" ht="14.5" x14ac:dyDescent="0.35">
      <c r="A241" s="114" t="s">
        <v>574</v>
      </c>
      <c r="B241" s="114" t="s">
        <v>385</v>
      </c>
      <c r="C241" s="116">
        <v>8313.75</v>
      </c>
      <c r="D241" s="116">
        <v>9955.8700000000008</v>
      </c>
    </row>
    <row r="242" spans="1:4" ht="14.5" x14ac:dyDescent="0.35">
      <c r="A242" s="114" t="s">
        <v>573</v>
      </c>
      <c r="B242" s="114" t="s">
        <v>572</v>
      </c>
      <c r="C242" s="116">
        <v>8313.75</v>
      </c>
      <c r="D242" s="116">
        <v>9955.8700000000008</v>
      </c>
    </row>
    <row r="243" spans="1:4" ht="14.5" x14ac:dyDescent="0.35">
      <c r="A243" s="114" t="s">
        <v>571</v>
      </c>
      <c r="B243" s="114" t="s">
        <v>344</v>
      </c>
      <c r="C243" s="120">
        <v>-8207.94</v>
      </c>
      <c r="D243" s="120">
        <v>-9781.0400000000009</v>
      </c>
    </row>
    <row r="244" spans="1:4" ht="14.5" x14ac:dyDescent="0.35">
      <c r="A244" s="114" t="s">
        <v>570</v>
      </c>
      <c r="B244" s="114" t="s">
        <v>344</v>
      </c>
      <c r="C244" s="120">
        <v>-8207.94</v>
      </c>
      <c r="D244" s="120">
        <v>-9781.0400000000009</v>
      </c>
    </row>
    <row r="245" spans="1:4" ht="14.5" x14ac:dyDescent="0.35">
      <c r="A245" s="114" t="s">
        <v>569</v>
      </c>
      <c r="B245" s="114" t="s">
        <v>385</v>
      </c>
      <c r="C245" s="120">
        <v>-8207.94</v>
      </c>
      <c r="D245" s="120">
        <v>-9781.0400000000009</v>
      </c>
    </row>
    <row r="246" spans="1:4" ht="14.5" x14ac:dyDescent="0.35">
      <c r="A246" s="114" t="s">
        <v>568</v>
      </c>
      <c r="B246" s="114" t="s">
        <v>567</v>
      </c>
      <c r="C246" s="120">
        <v>-8207.94</v>
      </c>
      <c r="D246" s="120">
        <v>-9781.0400000000009</v>
      </c>
    </row>
    <row r="247" spans="1:4" ht="14.5" x14ac:dyDescent="0.35">
      <c r="A247" s="114" t="s">
        <v>566</v>
      </c>
      <c r="B247" s="114" t="s">
        <v>565</v>
      </c>
      <c r="C247" s="118">
        <v>144.32</v>
      </c>
      <c r="D247" s="118">
        <v>187.62</v>
      </c>
    </row>
    <row r="248" spans="1:4" ht="14.5" x14ac:dyDescent="0.35">
      <c r="A248" s="114" t="s">
        <v>564</v>
      </c>
      <c r="B248" s="114" t="s">
        <v>333</v>
      </c>
      <c r="C248" s="116">
        <v>23575.3</v>
      </c>
      <c r="D248" s="116">
        <v>25739.32</v>
      </c>
    </row>
    <row r="249" spans="1:4" ht="14.5" x14ac:dyDescent="0.35">
      <c r="A249" s="114" t="s">
        <v>563</v>
      </c>
      <c r="B249" s="114" t="s">
        <v>333</v>
      </c>
      <c r="C249" s="116">
        <v>23575.3</v>
      </c>
      <c r="D249" s="116">
        <v>25739.32</v>
      </c>
    </row>
    <row r="250" spans="1:4" ht="14.5" x14ac:dyDescent="0.35">
      <c r="A250" s="114" t="s">
        <v>562</v>
      </c>
      <c r="B250" s="114" t="s">
        <v>385</v>
      </c>
      <c r="C250" s="116">
        <v>23575.3</v>
      </c>
      <c r="D250" s="116">
        <v>25739.32</v>
      </c>
    </row>
    <row r="251" spans="1:4" ht="14.5" x14ac:dyDescent="0.35">
      <c r="A251" s="114" t="s">
        <v>561</v>
      </c>
      <c r="B251" s="114" t="s">
        <v>560</v>
      </c>
      <c r="C251" s="116">
        <v>23575.3</v>
      </c>
      <c r="D251" s="116">
        <v>25739.32</v>
      </c>
    </row>
    <row r="252" spans="1:4" ht="14.5" x14ac:dyDescent="0.35">
      <c r="A252" s="114" t="s">
        <v>559</v>
      </c>
      <c r="B252" s="114" t="s">
        <v>344</v>
      </c>
      <c r="C252" s="120">
        <v>-23430.98</v>
      </c>
      <c r="D252" s="120">
        <v>-25551.69</v>
      </c>
    </row>
    <row r="253" spans="1:4" ht="14.5" x14ac:dyDescent="0.35">
      <c r="A253" s="114" t="s">
        <v>558</v>
      </c>
      <c r="B253" s="114" t="s">
        <v>344</v>
      </c>
      <c r="C253" s="120">
        <v>-23430.98</v>
      </c>
      <c r="D253" s="120">
        <v>-25551.69</v>
      </c>
    </row>
    <row r="254" spans="1:4" ht="14.5" x14ac:dyDescent="0.35">
      <c r="A254" s="114" t="s">
        <v>557</v>
      </c>
      <c r="B254" s="114" t="s">
        <v>385</v>
      </c>
      <c r="C254" s="120">
        <v>-23430.98</v>
      </c>
      <c r="D254" s="120">
        <v>-25551.69</v>
      </c>
    </row>
    <row r="255" spans="1:4" ht="14.5" x14ac:dyDescent="0.35">
      <c r="A255" s="114" t="s">
        <v>556</v>
      </c>
      <c r="B255" s="114" t="s">
        <v>555</v>
      </c>
      <c r="C255" s="120">
        <v>-23430.98</v>
      </c>
      <c r="D255" s="120">
        <v>-25551.69</v>
      </c>
    </row>
    <row r="256" spans="1:4" ht="14.5" x14ac:dyDescent="0.35">
      <c r="A256" s="114" t="s">
        <v>554</v>
      </c>
      <c r="B256" s="114" t="s">
        <v>553</v>
      </c>
      <c r="C256" s="116">
        <v>6249.95</v>
      </c>
      <c r="D256" s="116">
        <v>13733.55</v>
      </c>
    </row>
    <row r="257" spans="1:4" ht="14.5" x14ac:dyDescent="0.35">
      <c r="A257" s="114" t="s">
        <v>552</v>
      </c>
      <c r="B257" s="114" t="s">
        <v>333</v>
      </c>
      <c r="C257" s="116">
        <v>63798.96</v>
      </c>
      <c r="D257" s="116">
        <v>68528.820000000007</v>
      </c>
    </row>
    <row r="258" spans="1:4" ht="14.5" x14ac:dyDescent="0.35">
      <c r="A258" s="114" t="s">
        <v>551</v>
      </c>
      <c r="B258" s="114" t="s">
        <v>333</v>
      </c>
      <c r="C258" s="116">
        <v>63798.96</v>
      </c>
      <c r="D258" s="116">
        <v>68528.820000000007</v>
      </c>
    </row>
    <row r="259" spans="1:4" ht="14.5" x14ac:dyDescent="0.35">
      <c r="A259" s="114" t="s">
        <v>550</v>
      </c>
      <c r="B259" s="114" t="s">
        <v>385</v>
      </c>
      <c r="C259" s="116">
        <v>63798.96</v>
      </c>
      <c r="D259" s="116">
        <v>68528.820000000007</v>
      </c>
    </row>
    <row r="260" spans="1:4" ht="14.5" x14ac:dyDescent="0.35">
      <c r="A260" s="114" t="s">
        <v>549</v>
      </c>
      <c r="B260" s="114" t="s">
        <v>548</v>
      </c>
      <c r="C260" s="116">
        <v>63798.96</v>
      </c>
      <c r="D260" s="116">
        <v>68528.820000000007</v>
      </c>
    </row>
    <row r="261" spans="1:4" ht="14.5" x14ac:dyDescent="0.35">
      <c r="A261" s="114" t="s">
        <v>547</v>
      </c>
      <c r="B261" s="114" t="s">
        <v>344</v>
      </c>
      <c r="C261" s="120">
        <v>-57549.01</v>
      </c>
      <c r="D261" s="120">
        <v>-54795.26</v>
      </c>
    </row>
    <row r="262" spans="1:4" ht="14.5" x14ac:dyDescent="0.35">
      <c r="A262" s="114" t="s">
        <v>546</v>
      </c>
      <c r="B262" s="114" t="s">
        <v>344</v>
      </c>
      <c r="C262" s="120">
        <v>-57549.01</v>
      </c>
      <c r="D262" s="120">
        <v>-54795.26</v>
      </c>
    </row>
    <row r="263" spans="1:4" ht="14.5" x14ac:dyDescent="0.35">
      <c r="A263" s="114" t="s">
        <v>545</v>
      </c>
      <c r="B263" s="114" t="s">
        <v>385</v>
      </c>
      <c r="C263" s="120">
        <v>-57549.01</v>
      </c>
      <c r="D263" s="120">
        <v>-54795.26</v>
      </c>
    </row>
    <row r="264" spans="1:4" ht="14.5" x14ac:dyDescent="0.35">
      <c r="A264" s="114" t="s">
        <v>544</v>
      </c>
      <c r="B264" s="114" t="s">
        <v>543</v>
      </c>
      <c r="C264" s="120">
        <v>-57549.01</v>
      </c>
      <c r="D264" s="120">
        <v>-54795.26</v>
      </c>
    </row>
    <row r="265" spans="1:4" ht="14.5" x14ac:dyDescent="0.35">
      <c r="A265" s="114" t="s">
        <v>542</v>
      </c>
      <c r="B265" s="114" t="s">
        <v>541</v>
      </c>
      <c r="C265" s="116">
        <v>11852.97</v>
      </c>
      <c r="D265" s="116">
        <v>1012.1</v>
      </c>
    </row>
    <row r="266" spans="1:4" ht="14.5" x14ac:dyDescent="0.35">
      <c r="A266" s="114" t="s">
        <v>540</v>
      </c>
      <c r="B266" s="114" t="s">
        <v>333</v>
      </c>
      <c r="C266" s="116">
        <v>85463.95</v>
      </c>
      <c r="D266" s="116">
        <v>93571.06</v>
      </c>
    </row>
    <row r="267" spans="1:4" ht="14.5" x14ac:dyDescent="0.35">
      <c r="A267" s="114" t="s">
        <v>539</v>
      </c>
      <c r="B267" s="114" t="s">
        <v>333</v>
      </c>
      <c r="C267" s="116">
        <v>85463.95</v>
      </c>
      <c r="D267" s="116">
        <v>93571.06</v>
      </c>
    </row>
    <row r="268" spans="1:4" ht="14.5" x14ac:dyDescent="0.35">
      <c r="A268" s="114" t="s">
        <v>538</v>
      </c>
      <c r="B268" s="114" t="s">
        <v>385</v>
      </c>
      <c r="C268" s="116">
        <v>85463.95</v>
      </c>
      <c r="D268" s="116">
        <v>93571.06</v>
      </c>
    </row>
    <row r="269" spans="1:4" ht="14.5" x14ac:dyDescent="0.35">
      <c r="A269" s="114" t="s">
        <v>537</v>
      </c>
      <c r="B269" s="114" t="s">
        <v>536</v>
      </c>
      <c r="C269" s="116">
        <v>85463.95</v>
      </c>
      <c r="D269" s="116">
        <v>93571.06</v>
      </c>
    </row>
    <row r="270" spans="1:4" ht="14.5" x14ac:dyDescent="0.35">
      <c r="A270" s="114" t="s">
        <v>535</v>
      </c>
      <c r="B270" s="114" t="s">
        <v>344</v>
      </c>
      <c r="C270" s="120">
        <v>-73610.98</v>
      </c>
      <c r="D270" s="120">
        <v>-92558.96</v>
      </c>
    </row>
    <row r="271" spans="1:4" ht="14.5" x14ac:dyDescent="0.35">
      <c r="A271" s="114" t="s">
        <v>534</v>
      </c>
      <c r="B271" s="114" t="s">
        <v>344</v>
      </c>
      <c r="C271" s="120">
        <v>-73610.98</v>
      </c>
      <c r="D271" s="120">
        <v>-92558.96</v>
      </c>
    </row>
    <row r="272" spans="1:4" ht="14.5" x14ac:dyDescent="0.35">
      <c r="A272" s="114" t="s">
        <v>533</v>
      </c>
      <c r="B272" s="114" t="s">
        <v>385</v>
      </c>
      <c r="C272" s="120">
        <v>-73610.98</v>
      </c>
      <c r="D272" s="120">
        <v>-92558.96</v>
      </c>
    </row>
    <row r="273" spans="1:4" ht="14.5" x14ac:dyDescent="0.35">
      <c r="A273" s="114" t="s">
        <v>532</v>
      </c>
      <c r="B273" s="114" t="s">
        <v>531</v>
      </c>
      <c r="C273" s="120">
        <v>-73610.98</v>
      </c>
      <c r="D273" s="120">
        <v>-92558.96</v>
      </c>
    </row>
    <row r="274" spans="1:4" ht="14.5" x14ac:dyDescent="0.35">
      <c r="A274" s="114" t="s">
        <v>530</v>
      </c>
      <c r="B274" s="114" t="s">
        <v>529</v>
      </c>
      <c r="C274" s="118">
        <v>0</v>
      </c>
      <c r="D274" s="116">
        <v>8635.8700000000008</v>
      </c>
    </row>
    <row r="275" spans="1:4" ht="14.5" x14ac:dyDescent="0.35">
      <c r="A275" s="114" t="s">
        <v>528</v>
      </c>
      <c r="B275" s="114" t="s">
        <v>333</v>
      </c>
      <c r="C275" s="116">
        <v>80964.78</v>
      </c>
      <c r="D275" s="116">
        <v>81006.960000000006</v>
      </c>
    </row>
    <row r="276" spans="1:4" ht="14.5" x14ac:dyDescent="0.35">
      <c r="A276" s="114" t="s">
        <v>527</v>
      </c>
      <c r="B276" s="114" t="s">
        <v>333</v>
      </c>
      <c r="C276" s="116">
        <v>80964.78</v>
      </c>
      <c r="D276" s="116">
        <v>81006.960000000006</v>
      </c>
    </row>
    <row r="277" spans="1:4" ht="14.5" x14ac:dyDescent="0.35">
      <c r="A277" s="114" t="s">
        <v>526</v>
      </c>
      <c r="B277" s="114" t="s">
        <v>385</v>
      </c>
      <c r="C277" s="116">
        <v>80964.78</v>
      </c>
      <c r="D277" s="116">
        <v>81006.960000000006</v>
      </c>
    </row>
    <row r="278" spans="1:4" ht="14.5" x14ac:dyDescent="0.35">
      <c r="A278" s="114" t="s">
        <v>525</v>
      </c>
      <c r="B278" s="114" t="s">
        <v>524</v>
      </c>
      <c r="C278" s="116">
        <v>80964.78</v>
      </c>
      <c r="D278" s="116">
        <v>81006.960000000006</v>
      </c>
    </row>
    <row r="279" spans="1:4" ht="14.5" x14ac:dyDescent="0.35">
      <c r="A279" s="114" t="s">
        <v>523</v>
      </c>
      <c r="B279" s="114" t="s">
        <v>344</v>
      </c>
      <c r="C279" s="120">
        <v>-80964.78</v>
      </c>
      <c r="D279" s="120">
        <v>-72371.09</v>
      </c>
    </row>
    <row r="280" spans="1:4" ht="14.5" x14ac:dyDescent="0.35">
      <c r="A280" s="114" t="s">
        <v>522</v>
      </c>
      <c r="B280" s="114" t="s">
        <v>344</v>
      </c>
      <c r="C280" s="120">
        <v>-80964.78</v>
      </c>
      <c r="D280" s="120">
        <v>-72371.09</v>
      </c>
    </row>
    <row r="281" spans="1:4" ht="14.5" x14ac:dyDescent="0.35">
      <c r="A281" s="114" t="s">
        <v>521</v>
      </c>
      <c r="B281" s="114" t="s">
        <v>385</v>
      </c>
      <c r="C281" s="120">
        <v>-80964.78</v>
      </c>
      <c r="D281" s="120">
        <v>-72371.09</v>
      </c>
    </row>
    <row r="282" spans="1:4" ht="14.5" x14ac:dyDescent="0.35">
      <c r="A282" s="114" t="s">
        <v>520</v>
      </c>
      <c r="B282" s="114" t="s">
        <v>519</v>
      </c>
      <c r="C282" s="120">
        <v>-80964.78</v>
      </c>
      <c r="D282" s="120">
        <v>-72371.09</v>
      </c>
    </row>
    <row r="283" spans="1:4" ht="14.5" x14ac:dyDescent="0.35">
      <c r="A283" s="114" t="s">
        <v>518</v>
      </c>
      <c r="B283" s="114" t="s">
        <v>517</v>
      </c>
      <c r="C283" s="116">
        <v>132670.32999999999</v>
      </c>
      <c r="D283" s="116">
        <v>105129.02</v>
      </c>
    </row>
    <row r="284" spans="1:4" ht="14.5" x14ac:dyDescent="0.35">
      <c r="A284" s="114" t="s">
        <v>516</v>
      </c>
      <c r="B284" s="114" t="s">
        <v>515</v>
      </c>
      <c r="C284" s="116">
        <v>63113.79</v>
      </c>
      <c r="D284" s="116">
        <v>3086.67</v>
      </c>
    </row>
    <row r="285" spans="1:4" ht="14.5" x14ac:dyDescent="0.35">
      <c r="A285" s="114" t="s">
        <v>514</v>
      </c>
      <c r="B285" s="114" t="s">
        <v>333</v>
      </c>
      <c r="C285" s="116">
        <v>89639.57</v>
      </c>
      <c r="D285" s="116">
        <v>32057.040000000001</v>
      </c>
    </row>
    <row r="286" spans="1:4" ht="14.5" x14ac:dyDescent="0.35">
      <c r="A286" s="114" t="s">
        <v>513</v>
      </c>
      <c r="B286" s="114" t="s">
        <v>333</v>
      </c>
      <c r="C286" s="116">
        <v>89639.57</v>
      </c>
      <c r="D286" s="116">
        <v>32057.040000000001</v>
      </c>
    </row>
    <row r="287" spans="1:4" ht="14.5" x14ac:dyDescent="0.35">
      <c r="A287" s="114" t="s">
        <v>512</v>
      </c>
      <c r="B287" s="114" t="s">
        <v>385</v>
      </c>
      <c r="C287" s="116">
        <v>89639.57</v>
      </c>
      <c r="D287" s="116">
        <v>32057.040000000001</v>
      </c>
    </row>
    <row r="288" spans="1:4" ht="14.5" x14ac:dyDescent="0.35">
      <c r="A288" s="114" t="s">
        <v>511</v>
      </c>
      <c r="B288" s="114" t="s">
        <v>510</v>
      </c>
      <c r="C288" s="116">
        <v>89639.57</v>
      </c>
      <c r="D288" s="116">
        <v>32057.040000000001</v>
      </c>
    </row>
    <row r="289" spans="1:4" ht="14.5" x14ac:dyDescent="0.35">
      <c r="A289" s="114" t="s">
        <v>509</v>
      </c>
      <c r="B289" s="114" t="s">
        <v>344</v>
      </c>
      <c r="C289" s="120">
        <v>-26525.79</v>
      </c>
      <c r="D289" s="120">
        <v>-28970.37</v>
      </c>
    </row>
    <row r="290" spans="1:4" ht="14.5" x14ac:dyDescent="0.35">
      <c r="A290" s="114" t="s">
        <v>508</v>
      </c>
      <c r="B290" s="114" t="s">
        <v>344</v>
      </c>
      <c r="C290" s="120">
        <v>-26525.79</v>
      </c>
      <c r="D290" s="120">
        <v>-28970.37</v>
      </c>
    </row>
    <row r="291" spans="1:4" ht="14.5" x14ac:dyDescent="0.35">
      <c r="A291" s="114" t="s">
        <v>507</v>
      </c>
      <c r="B291" s="114" t="s">
        <v>385</v>
      </c>
      <c r="C291" s="120">
        <v>-26525.79</v>
      </c>
      <c r="D291" s="120">
        <v>-28970.37</v>
      </c>
    </row>
    <row r="292" spans="1:4" ht="14.5" x14ac:dyDescent="0.35">
      <c r="A292" s="114" t="s">
        <v>506</v>
      </c>
      <c r="B292" s="114" t="s">
        <v>505</v>
      </c>
      <c r="C292" s="120">
        <v>-26525.79</v>
      </c>
      <c r="D292" s="120">
        <v>-28970.37</v>
      </c>
    </row>
    <row r="293" spans="1:4" ht="14.5" x14ac:dyDescent="0.35">
      <c r="A293" s="114" t="s">
        <v>504</v>
      </c>
      <c r="B293" s="114" t="s">
        <v>503</v>
      </c>
      <c r="C293" s="118">
        <v>433.11</v>
      </c>
      <c r="D293" s="118">
        <v>633</v>
      </c>
    </row>
    <row r="294" spans="1:4" ht="14.5" x14ac:dyDescent="0.35">
      <c r="A294" s="114" t="s">
        <v>502</v>
      </c>
      <c r="B294" s="114" t="s">
        <v>333</v>
      </c>
      <c r="C294" s="116">
        <v>1715.01</v>
      </c>
      <c r="D294" s="116">
        <v>2706.62</v>
      </c>
    </row>
    <row r="295" spans="1:4" ht="14.5" x14ac:dyDescent="0.35">
      <c r="A295" s="114" t="s">
        <v>501</v>
      </c>
      <c r="B295" s="114" t="s">
        <v>333</v>
      </c>
      <c r="C295" s="116">
        <v>1715.01</v>
      </c>
      <c r="D295" s="116">
        <v>2706.62</v>
      </c>
    </row>
    <row r="296" spans="1:4" ht="14.5" x14ac:dyDescent="0.35">
      <c r="A296" s="114" t="s">
        <v>500</v>
      </c>
      <c r="B296" s="114" t="s">
        <v>385</v>
      </c>
      <c r="C296" s="116">
        <v>1715.01</v>
      </c>
      <c r="D296" s="116">
        <v>2706.62</v>
      </c>
    </row>
    <row r="297" spans="1:4" ht="14.5" x14ac:dyDescent="0.35">
      <c r="A297" s="114" t="s">
        <v>499</v>
      </c>
      <c r="B297" s="114" t="s">
        <v>498</v>
      </c>
      <c r="C297" s="116">
        <v>1715.01</v>
      </c>
      <c r="D297" s="116">
        <v>2706.62</v>
      </c>
    </row>
    <row r="298" spans="1:4" ht="14.5" x14ac:dyDescent="0.35">
      <c r="A298" s="114" t="s">
        <v>497</v>
      </c>
      <c r="B298" s="114" t="s">
        <v>344</v>
      </c>
      <c r="C298" s="120">
        <v>-1281.9000000000001</v>
      </c>
      <c r="D298" s="120">
        <v>-2073.62</v>
      </c>
    </row>
    <row r="299" spans="1:4" ht="14.5" x14ac:dyDescent="0.35">
      <c r="A299" s="114" t="s">
        <v>496</v>
      </c>
      <c r="B299" s="114" t="s">
        <v>344</v>
      </c>
      <c r="C299" s="120">
        <v>-1281.9000000000001</v>
      </c>
      <c r="D299" s="120">
        <v>-2073.62</v>
      </c>
    </row>
    <row r="300" spans="1:4" ht="14.5" x14ac:dyDescent="0.35">
      <c r="A300" s="114" t="s">
        <v>495</v>
      </c>
      <c r="B300" s="114" t="s">
        <v>385</v>
      </c>
      <c r="C300" s="120">
        <v>-1281.9000000000001</v>
      </c>
      <c r="D300" s="120">
        <v>-2073.62</v>
      </c>
    </row>
    <row r="301" spans="1:4" ht="14.5" x14ac:dyDescent="0.35">
      <c r="A301" s="114" t="s">
        <v>494</v>
      </c>
      <c r="B301" s="114" t="s">
        <v>493</v>
      </c>
      <c r="C301" s="120">
        <v>-1281.9000000000001</v>
      </c>
      <c r="D301" s="120">
        <v>-2073.62</v>
      </c>
    </row>
    <row r="302" spans="1:4" ht="14.5" x14ac:dyDescent="0.35">
      <c r="A302" s="114" t="s">
        <v>492</v>
      </c>
      <c r="B302" s="114" t="s">
        <v>333</v>
      </c>
      <c r="C302" s="116">
        <v>5527.93</v>
      </c>
      <c r="D302" s="116">
        <v>6272.08</v>
      </c>
    </row>
    <row r="303" spans="1:4" ht="14.5" x14ac:dyDescent="0.35">
      <c r="A303" s="114" t="s">
        <v>491</v>
      </c>
      <c r="B303" s="114" t="s">
        <v>333</v>
      </c>
      <c r="C303" s="116">
        <v>5527.93</v>
      </c>
      <c r="D303" s="116">
        <v>6272.08</v>
      </c>
    </row>
    <row r="304" spans="1:4" ht="14.5" x14ac:dyDescent="0.35">
      <c r="A304" s="114" t="s">
        <v>490</v>
      </c>
      <c r="B304" s="114" t="s">
        <v>385</v>
      </c>
      <c r="C304" s="116">
        <v>5527.93</v>
      </c>
      <c r="D304" s="116">
        <v>6272.08</v>
      </c>
    </row>
    <row r="305" spans="1:4" ht="14.5" x14ac:dyDescent="0.35">
      <c r="A305" s="114" t="s">
        <v>489</v>
      </c>
      <c r="B305" s="114" t="s">
        <v>488</v>
      </c>
      <c r="C305" s="116">
        <v>5527.93</v>
      </c>
      <c r="D305" s="116">
        <v>6272.08</v>
      </c>
    </row>
    <row r="306" spans="1:4" ht="14.5" x14ac:dyDescent="0.35">
      <c r="A306" s="114" t="s">
        <v>487</v>
      </c>
      <c r="B306" s="114" t="s">
        <v>344</v>
      </c>
      <c r="C306" s="120">
        <v>-5527.93</v>
      </c>
      <c r="D306" s="120">
        <v>-6272.08</v>
      </c>
    </row>
    <row r="307" spans="1:4" ht="14.5" x14ac:dyDescent="0.35">
      <c r="A307" s="114" t="s">
        <v>486</v>
      </c>
      <c r="B307" s="114" t="s">
        <v>344</v>
      </c>
      <c r="C307" s="120">
        <v>-5527.93</v>
      </c>
      <c r="D307" s="120">
        <v>-6272.08</v>
      </c>
    </row>
    <row r="308" spans="1:4" ht="14.5" x14ac:dyDescent="0.35">
      <c r="A308" s="114" t="s">
        <v>485</v>
      </c>
      <c r="B308" s="114" t="s">
        <v>385</v>
      </c>
      <c r="C308" s="120">
        <v>-5527.93</v>
      </c>
      <c r="D308" s="120">
        <v>-6272.08</v>
      </c>
    </row>
    <row r="309" spans="1:4" ht="14.5" x14ac:dyDescent="0.35">
      <c r="A309" s="114" t="s">
        <v>484</v>
      </c>
      <c r="B309" s="114" t="s">
        <v>483</v>
      </c>
      <c r="C309" s="120">
        <v>-5527.93</v>
      </c>
      <c r="D309" s="120">
        <v>-6272.08</v>
      </c>
    </row>
    <row r="310" spans="1:4" ht="14.5" x14ac:dyDescent="0.35">
      <c r="A310" s="114" t="s">
        <v>482</v>
      </c>
      <c r="B310" s="114" t="s">
        <v>481</v>
      </c>
      <c r="C310" s="116">
        <v>17447.330000000002</v>
      </c>
      <c r="D310" s="116">
        <v>29118.87</v>
      </c>
    </row>
    <row r="311" spans="1:4" ht="14.5" x14ac:dyDescent="0.35">
      <c r="A311" s="114" t="s">
        <v>480</v>
      </c>
      <c r="B311" s="114" t="s">
        <v>333</v>
      </c>
      <c r="C311" s="116">
        <v>80962.850000000006</v>
      </c>
      <c r="D311" s="116">
        <v>83879.600000000006</v>
      </c>
    </row>
    <row r="312" spans="1:4" ht="14.5" x14ac:dyDescent="0.35">
      <c r="A312" s="114" t="s">
        <v>479</v>
      </c>
      <c r="B312" s="114" t="s">
        <v>333</v>
      </c>
      <c r="C312" s="116">
        <v>80962.850000000006</v>
      </c>
      <c r="D312" s="116">
        <v>83879.600000000006</v>
      </c>
    </row>
    <row r="313" spans="1:4" ht="14.5" x14ac:dyDescent="0.35">
      <c r="A313" s="114" t="s">
        <v>478</v>
      </c>
      <c r="B313" s="114" t="s">
        <v>385</v>
      </c>
      <c r="C313" s="116">
        <v>80962.850000000006</v>
      </c>
      <c r="D313" s="116">
        <v>83879.600000000006</v>
      </c>
    </row>
    <row r="314" spans="1:4" ht="14.5" x14ac:dyDescent="0.35">
      <c r="A314" s="114" t="s">
        <v>477</v>
      </c>
      <c r="B314" s="114" t="s">
        <v>476</v>
      </c>
      <c r="C314" s="116">
        <v>80962.850000000006</v>
      </c>
      <c r="D314" s="116">
        <v>83879.600000000006</v>
      </c>
    </row>
    <row r="315" spans="1:4" ht="14.5" x14ac:dyDescent="0.35">
      <c r="A315" s="114" t="s">
        <v>475</v>
      </c>
      <c r="B315" s="114" t="s">
        <v>344</v>
      </c>
      <c r="C315" s="120">
        <v>-63515.51</v>
      </c>
      <c r="D315" s="120">
        <v>-54760.73</v>
      </c>
    </row>
    <row r="316" spans="1:4" ht="14.5" x14ac:dyDescent="0.35">
      <c r="A316" s="114" t="s">
        <v>474</v>
      </c>
      <c r="B316" s="114" t="s">
        <v>344</v>
      </c>
      <c r="C316" s="120">
        <v>-63515.51</v>
      </c>
      <c r="D316" s="120">
        <v>-54760.73</v>
      </c>
    </row>
    <row r="317" spans="1:4" ht="14.5" x14ac:dyDescent="0.35">
      <c r="A317" s="114" t="s">
        <v>473</v>
      </c>
      <c r="B317" s="114" t="s">
        <v>385</v>
      </c>
      <c r="C317" s="120">
        <v>-63515.51</v>
      </c>
      <c r="D317" s="120">
        <v>-54760.73</v>
      </c>
    </row>
    <row r="318" spans="1:4" ht="14.5" x14ac:dyDescent="0.35">
      <c r="A318" s="114" t="s">
        <v>472</v>
      </c>
      <c r="B318" s="114" t="s">
        <v>471</v>
      </c>
      <c r="C318" s="120">
        <v>-63515.51</v>
      </c>
      <c r="D318" s="120">
        <v>-54760.73</v>
      </c>
    </row>
    <row r="319" spans="1:4" ht="14.5" x14ac:dyDescent="0.35">
      <c r="A319" s="114" t="s">
        <v>470</v>
      </c>
      <c r="B319" s="114" t="s">
        <v>469</v>
      </c>
      <c r="C319" s="116">
        <v>51676.1</v>
      </c>
      <c r="D319" s="116">
        <v>72290.48</v>
      </c>
    </row>
    <row r="320" spans="1:4" ht="14.5" x14ac:dyDescent="0.35">
      <c r="A320" s="114" t="s">
        <v>468</v>
      </c>
      <c r="B320" s="114" t="s">
        <v>333</v>
      </c>
      <c r="C320" s="116">
        <v>313945.01</v>
      </c>
      <c r="D320" s="116">
        <v>314737.99</v>
      </c>
    </row>
    <row r="321" spans="1:4" ht="14.5" x14ac:dyDescent="0.35">
      <c r="A321" s="114" t="s">
        <v>467</v>
      </c>
      <c r="B321" s="114" t="s">
        <v>333</v>
      </c>
      <c r="C321" s="116">
        <v>313945.01</v>
      </c>
      <c r="D321" s="116">
        <v>314737.99</v>
      </c>
    </row>
    <row r="322" spans="1:4" ht="14.5" x14ac:dyDescent="0.35">
      <c r="A322" s="114" t="s">
        <v>466</v>
      </c>
      <c r="B322" s="114" t="s">
        <v>333</v>
      </c>
      <c r="C322" s="116">
        <v>313945.01</v>
      </c>
      <c r="D322" s="116">
        <v>314737.99</v>
      </c>
    </row>
    <row r="323" spans="1:4" ht="14.5" x14ac:dyDescent="0.35">
      <c r="A323" s="114" t="s">
        <v>465</v>
      </c>
      <c r="B323" s="114" t="s">
        <v>464</v>
      </c>
      <c r="C323" s="116">
        <v>313945.01</v>
      </c>
      <c r="D323" s="116">
        <v>314737.99</v>
      </c>
    </row>
    <row r="324" spans="1:4" ht="14.5" x14ac:dyDescent="0.35">
      <c r="A324" s="114" t="s">
        <v>463</v>
      </c>
      <c r="B324" s="114" t="s">
        <v>344</v>
      </c>
      <c r="C324" s="120">
        <v>-262268.90999999997</v>
      </c>
      <c r="D324" s="120">
        <v>-242447.51</v>
      </c>
    </row>
    <row r="325" spans="1:4" ht="14.5" x14ac:dyDescent="0.35">
      <c r="A325" s="114" t="s">
        <v>462</v>
      </c>
      <c r="B325" s="114" t="s">
        <v>344</v>
      </c>
      <c r="C325" s="120">
        <v>-262268.90999999997</v>
      </c>
      <c r="D325" s="120">
        <v>-242447.51</v>
      </c>
    </row>
    <row r="326" spans="1:4" ht="14.5" x14ac:dyDescent="0.35">
      <c r="A326" s="114" t="s">
        <v>461</v>
      </c>
      <c r="B326" s="114" t="s">
        <v>344</v>
      </c>
      <c r="C326" s="120">
        <v>-262268.90999999997</v>
      </c>
      <c r="D326" s="120">
        <v>-242447.51</v>
      </c>
    </row>
    <row r="327" spans="1:4" ht="14.5" x14ac:dyDescent="0.35">
      <c r="A327" s="114" t="s">
        <v>460</v>
      </c>
      <c r="B327" s="114" t="s">
        <v>459</v>
      </c>
      <c r="C327" s="120">
        <v>-262268.90999999997</v>
      </c>
      <c r="D327" s="120">
        <v>-242447.51</v>
      </c>
    </row>
    <row r="328" spans="1:4" ht="14.5" x14ac:dyDescent="0.35">
      <c r="A328" s="114" t="s">
        <v>458</v>
      </c>
      <c r="B328" s="114" t="s">
        <v>457</v>
      </c>
      <c r="C328" s="116">
        <v>1344.01</v>
      </c>
      <c r="D328" s="116">
        <v>2798.93</v>
      </c>
    </row>
    <row r="329" spans="1:4" ht="14.5" x14ac:dyDescent="0.35">
      <c r="A329" s="114" t="s">
        <v>456</v>
      </c>
      <c r="B329" s="114" t="s">
        <v>455</v>
      </c>
      <c r="C329" s="116">
        <v>1344.01</v>
      </c>
      <c r="D329" s="116">
        <v>2731.24</v>
      </c>
    </row>
    <row r="330" spans="1:4" ht="14.5" x14ac:dyDescent="0.35">
      <c r="A330" s="114" t="s">
        <v>454</v>
      </c>
      <c r="B330" s="114" t="s">
        <v>333</v>
      </c>
      <c r="C330" s="116">
        <v>8650.8799999999992</v>
      </c>
      <c r="D330" s="116">
        <v>9290.8799999999992</v>
      </c>
    </row>
    <row r="331" spans="1:4" ht="14.5" x14ac:dyDescent="0.35">
      <c r="A331" s="114" t="s">
        <v>453</v>
      </c>
      <c r="B331" s="114" t="s">
        <v>333</v>
      </c>
      <c r="C331" s="116">
        <v>8650.8799999999992</v>
      </c>
      <c r="D331" s="116">
        <v>9290.8799999999992</v>
      </c>
    </row>
    <row r="332" spans="1:4" ht="14.5" x14ac:dyDescent="0.35">
      <c r="A332" s="114" t="s">
        <v>452</v>
      </c>
      <c r="B332" s="114" t="s">
        <v>333</v>
      </c>
      <c r="C332" s="116">
        <v>8650.8799999999992</v>
      </c>
      <c r="D332" s="116">
        <v>9290.8799999999992</v>
      </c>
    </row>
    <row r="333" spans="1:4" ht="14.5" x14ac:dyDescent="0.35">
      <c r="A333" s="114" t="s">
        <v>451</v>
      </c>
      <c r="B333" s="114" t="s">
        <v>450</v>
      </c>
      <c r="C333" s="116">
        <v>8650.8799999999992</v>
      </c>
      <c r="D333" s="116">
        <v>9290.8799999999992</v>
      </c>
    </row>
    <row r="334" spans="1:4" ht="14.5" x14ac:dyDescent="0.35">
      <c r="A334" s="114" t="s">
        <v>449</v>
      </c>
      <c r="B334" s="114" t="s">
        <v>344</v>
      </c>
      <c r="C334" s="120">
        <v>-7306.87</v>
      </c>
      <c r="D334" s="120">
        <v>-6559.64</v>
      </c>
    </row>
    <row r="335" spans="1:4" ht="14.5" x14ac:dyDescent="0.35">
      <c r="A335" s="114" t="s">
        <v>448</v>
      </c>
      <c r="B335" s="114" t="s">
        <v>344</v>
      </c>
      <c r="C335" s="120">
        <v>-7306.87</v>
      </c>
      <c r="D335" s="120">
        <v>-6559.64</v>
      </c>
    </row>
    <row r="336" spans="1:4" ht="14.5" x14ac:dyDescent="0.35">
      <c r="A336" s="114" t="s">
        <v>447</v>
      </c>
      <c r="B336" s="114" t="s">
        <v>344</v>
      </c>
      <c r="C336" s="120">
        <v>-7306.87</v>
      </c>
      <c r="D336" s="120">
        <v>-6559.64</v>
      </c>
    </row>
    <row r="337" spans="1:4" ht="14.5" x14ac:dyDescent="0.35">
      <c r="A337" s="114" t="s">
        <v>446</v>
      </c>
      <c r="B337" s="114" t="s">
        <v>445</v>
      </c>
      <c r="C337" s="120">
        <v>-7306.87</v>
      </c>
      <c r="D337" s="120">
        <v>-6559.64</v>
      </c>
    </row>
    <row r="338" spans="1:4" ht="14.5" x14ac:dyDescent="0.35">
      <c r="A338" s="114" t="s">
        <v>444</v>
      </c>
      <c r="B338" s="114" t="s">
        <v>443</v>
      </c>
      <c r="C338" s="118">
        <v>0</v>
      </c>
      <c r="D338" s="118">
        <v>67.69</v>
      </c>
    </row>
    <row r="339" spans="1:4" ht="14.5" x14ac:dyDescent="0.35">
      <c r="A339" s="114" t="s">
        <v>442</v>
      </c>
      <c r="B339" s="114" t="s">
        <v>333</v>
      </c>
      <c r="C339" s="116">
        <v>6343</v>
      </c>
      <c r="D339" s="116">
        <v>6546.19</v>
      </c>
    </row>
    <row r="340" spans="1:4" ht="14.5" x14ac:dyDescent="0.35">
      <c r="A340" s="114" t="s">
        <v>441</v>
      </c>
      <c r="B340" s="114" t="s">
        <v>333</v>
      </c>
      <c r="C340" s="116">
        <v>6343</v>
      </c>
      <c r="D340" s="116">
        <v>6546.19</v>
      </c>
    </row>
    <row r="341" spans="1:4" ht="14.5" x14ac:dyDescent="0.35">
      <c r="A341" s="114" t="s">
        <v>440</v>
      </c>
      <c r="B341" s="114" t="s">
        <v>333</v>
      </c>
      <c r="C341" s="116">
        <v>6343</v>
      </c>
      <c r="D341" s="116">
        <v>6546.19</v>
      </c>
    </row>
    <row r="342" spans="1:4" ht="14.5" x14ac:dyDescent="0.35">
      <c r="A342" s="114" t="s">
        <v>439</v>
      </c>
      <c r="B342" s="114" t="s">
        <v>438</v>
      </c>
      <c r="C342" s="116">
        <v>6343</v>
      </c>
      <c r="D342" s="116">
        <v>6546.19</v>
      </c>
    </row>
    <row r="343" spans="1:4" ht="14.5" x14ac:dyDescent="0.35">
      <c r="A343" s="114" t="s">
        <v>437</v>
      </c>
      <c r="B343" s="114" t="s">
        <v>344</v>
      </c>
      <c r="C343" s="120">
        <v>-6343</v>
      </c>
      <c r="D343" s="120">
        <v>-6478.5</v>
      </c>
    </row>
    <row r="344" spans="1:4" ht="14.5" x14ac:dyDescent="0.35">
      <c r="A344" s="114" t="s">
        <v>436</v>
      </c>
      <c r="B344" s="114" t="s">
        <v>344</v>
      </c>
      <c r="C344" s="120">
        <v>-6343</v>
      </c>
      <c r="D344" s="120">
        <v>-6478.5</v>
      </c>
    </row>
    <row r="345" spans="1:4" ht="14.5" x14ac:dyDescent="0.35">
      <c r="A345" s="114" t="s">
        <v>435</v>
      </c>
      <c r="B345" s="114" t="s">
        <v>344</v>
      </c>
      <c r="C345" s="120">
        <v>-6343</v>
      </c>
      <c r="D345" s="120">
        <v>-6478.5</v>
      </c>
    </row>
    <row r="346" spans="1:4" ht="14.5" x14ac:dyDescent="0.35">
      <c r="A346" s="114" t="s">
        <v>434</v>
      </c>
      <c r="B346" s="114" t="s">
        <v>433</v>
      </c>
      <c r="C346" s="120">
        <v>-6343</v>
      </c>
      <c r="D346" s="120">
        <v>-6478.5</v>
      </c>
    </row>
    <row r="347" spans="1:4" ht="14.5" x14ac:dyDescent="0.35">
      <c r="A347" s="114" t="s">
        <v>432</v>
      </c>
      <c r="B347" s="114" t="s">
        <v>431</v>
      </c>
      <c r="C347" s="116">
        <v>6624.88</v>
      </c>
      <c r="D347" s="118">
        <v>787.62</v>
      </c>
    </row>
    <row r="348" spans="1:4" ht="14.5" x14ac:dyDescent="0.35">
      <c r="A348" s="114" t="s">
        <v>430</v>
      </c>
      <c r="B348" s="114" t="s">
        <v>333</v>
      </c>
      <c r="C348" s="118">
        <v>141.63999999999999</v>
      </c>
      <c r="D348" s="118">
        <v>193.91</v>
      </c>
    </row>
    <row r="349" spans="1:4" ht="14.5" x14ac:dyDescent="0.35">
      <c r="A349" s="114" t="s">
        <v>429</v>
      </c>
      <c r="B349" s="114" t="s">
        <v>333</v>
      </c>
      <c r="C349" s="118">
        <v>141.63999999999999</v>
      </c>
      <c r="D349" s="118">
        <v>193.91</v>
      </c>
    </row>
    <row r="350" spans="1:4" ht="14.5" x14ac:dyDescent="0.35">
      <c r="A350" s="114" t="s">
        <v>428</v>
      </c>
      <c r="B350" s="114" t="s">
        <v>333</v>
      </c>
      <c r="C350" s="118">
        <v>141.63999999999999</v>
      </c>
      <c r="D350" s="118">
        <v>193.91</v>
      </c>
    </row>
    <row r="351" spans="1:4" ht="14.5" x14ac:dyDescent="0.35">
      <c r="A351" s="114" t="s">
        <v>427</v>
      </c>
      <c r="B351" s="114" t="s">
        <v>426</v>
      </c>
      <c r="C351" s="118">
        <v>141.63999999999999</v>
      </c>
      <c r="D351" s="118">
        <v>193.91</v>
      </c>
    </row>
    <row r="352" spans="1:4" ht="14.5" x14ac:dyDescent="0.35">
      <c r="A352" s="114" t="s">
        <v>425</v>
      </c>
      <c r="B352" s="114" t="s">
        <v>344</v>
      </c>
      <c r="C352" s="119">
        <v>-141.63999999999999</v>
      </c>
      <c r="D352" s="119">
        <v>-193.91</v>
      </c>
    </row>
    <row r="353" spans="1:4" ht="14.5" x14ac:dyDescent="0.35">
      <c r="A353" s="114" t="s">
        <v>424</v>
      </c>
      <c r="B353" s="114" t="s">
        <v>344</v>
      </c>
      <c r="C353" s="119">
        <v>-141.63999999999999</v>
      </c>
      <c r="D353" s="119">
        <v>-193.91</v>
      </c>
    </row>
    <row r="354" spans="1:4" ht="14.5" x14ac:dyDescent="0.35">
      <c r="A354" s="114" t="s">
        <v>423</v>
      </c>
      <c r="B354" s="114" t="s">
        <v>344</v>
      </c>
      <c r="C354" s="119">
        <v>-141.63999999999999</v>
      </c>
      <c r="D354" s="119">
        <v>-193.91</v>
      </c>
    </row>
    <row r="355" spans="1:4" ht="14.5" x14ac:dyDescent="0.35">
      <c r="A355" s="114" t="s">
        <v>422</v>
      </c>
      <c r="B355" s="114" t="s">
        <v>421</v>
      </c>
      <c r="C355" s="119">
        <v>-141.63999999999999</v>
      </c>
      <c r="D355" s="119">
        <v>-193.91</v>
      </c>
    </row>
    <row r="356" spans="1:4" ht="14.5" x14ac:dyDescent="0.35">
      <c r="A356" s="114" t="s">
        <v>420</v>
      </c>
      <c r="B356" s="114" t="s">
        <v>419</v>
      </c>
      <c r="C356" s="116">
        <v>6624.88</v>
      </c>
      <c r="D356" s="118">
        <v>787.62</v>
      </c>
    </row>
    <row r="357" spans="1:4" ht="14.5" x14ac:dyDescent="0.35">
      <c r="A357" s="114" t="s">
        <v>418</v>
      </c>
      <c r="B357" s="114" t="s">
        <v>333</v>
      </c>
      <c r="C357" s="116">
        <v>8141.72</v>
      </c>
      <c r="D357" s="116">
        <v>5018.7</v>
      </c>
    </row>
    <row r="358" spans="1:4" ht="14.5" x14ac:dyDescent="0.35">
      <c r="A358" s="114" t="s">
        <v>417</v>
      </c>
      <c r="B358" s="114" t="s">
        <v>333</v>
      </c>
      <c r="C358" s="116">
        <v>8141.72</v>
      </c>
      <c r="D358" s="116">
        <v>5018.7</v>
      </c>
    </row>
    <row r="359" spans="1:4" ht="14.5" x14ac:dyDescent="0.35">
      <c r="A359" s="114" t="s">
        <v>416</v>
      </c>
      <c r="B359" s="114" t="s">
        <v>415</v>
      </c>
      <c r="C359" s="116">
        <v>8141.72</v>
      </c>
      <c r="D359" s="116">
        <v>5018.7</v>
      </c>
    </row>
    <row r="360" spans="1:4" ht="14.5" x14ac:dyDescent="0.35">
      <c r="A360" s="114" t="s">
        <v>414</v>
      </c>
      <c r="B360" s="114" t="s">
        <v>413</v>
      </c>
      <c r="C360" s="116">
        <v>8141.72</v>
      </c>
      <c r="D360" s="116">
        <v>5018.7</v>
      </c>
    </row>
    <row r="361" spans="1:4" ht="14.5" x14ac:dyDescent="0.35">
      <c r="A361" s="114" t="s">
        <v>412</v>
      </c>
      <c r="B361" s="114" t="s">
        <v>344</v>
      </c>
      <c r="C361" s="120">
        <v>-1516.83</v>
      </c>
      <c r="D361" s="120">
        <v>-4231.08</v>
      </c>
    </row>
    <row r="362" spans="1:4" ht="14.5" x14ac:dyDescent="0.35">
      <c r="A362" s="114" t="s">
        <v>411</v>
      </c>
      <c r="B362" s="114" t="s">
        <v>344</v>
      </c>
      <c r="C362" s="120">
        <v>-1516.83</v>
      </c>
      <c r="D362" s="120">
        <v>-4231.08</v>
      </c>
    </row>
    <row r="363" spans="1:4" ht="14.5" x14ac:dyDescent="0.35">
      <c r="A363" s="114" t="s">
        <v>410</v>
      </c>
      <c r="B363" s="114" t="s">
        <v>344</v>
      </c>
      <c r="C363" s="120">
        <v>-1516.83</v>
      </c>
      <c r="D363" s="120">
        <v>-4231.08</v>
      </c>
    </row>
    <row r="364" spans="1:4" ht="14.5" x14ac:dyDescent="0.35">
      <c r="A364" s="114" t="s">
        <v>409</v>
      </c>
      <c r="B364" s="114" t="s">
        <v>408</v>
      </c>
      <c r="C364" s="120">
        <v>-1516.83</v>
      </c>
      <c r="D364" s="120">
        <v>-4231.08</v>
      </c>
    </row>
    <row r="365" spans="1:4" ht="14.5" x14ac:dyDescent="0.35">
      <c r="A365" s="114" t="s">
        <v>407</v>
      </c>
      <c r="B365" s="114" t="s">
        <v>406</v>
      </c>
      <c r="C365" s="118">
        <v>71.989999999999995</v>
      </c>
      <c r="D365" s="118">
        <v>81.48</v>
      </c>
    </row>
    <row r="366" spans="1:4" ht="14.5" x14ac:dyDescent="0.35">
      <c r="A366" s="114" t="s">
        <v>405</v>
      </c>
      <c r="B366" s="114" t="s">
        <v>404</v>
      </c>
      <c r="C366" s="118">
        <v>71.989999999999995</v>
      </c>
      <c r="D366" s="118">
        <v>81.48</v>
      </c>
    </row>
    <row r="367" spans="1:4" ht="14.5" x14ac:dyDescent="0.35">
      <c r="A367" s="114" t="s">
        <v>403</v>
      </c>
      <c r="B367" s="114" t="s">
        <v>333</v>
      </c>
      <c r="C367" s="116">
        <v>4458.99</v>
      </c>
      <c r="D367" s="116">
        <v>4458.99</v>
      </c>
    </row>
    <row r="368" spans="1:4" ht="14.5" x14ac:dyDescent="0.35">
      <c r="A368" s="114" t="s">
        <v>402</v>
      </c>
      <c r="B368" s="114" t="s">
        <v>333</v>
      </c>
      <c r="C368" s="116">
        <v>4458.99</v>
      </c>
      <c r="D368" s="116">
        <v>4458.99</v>
      </c>
    </row>
    <row r="369" spans="1:4" ht="14.5" x14ac:dyDescent="0.35">
      <c r="A369" s="114" t="s">
        <v>401</v>
      </c>
      <c r="B369" s="114" t="s">
        <v>385</v>
      </c>
      <c r="C369" s="116">
        <v>4458.99</v>
      </c>
      <c r="D369" s="116">
        <v>4458.99</v>
      </c>
    </row>
    <row r="370" spans="1:4" ht="14.5" x14ac:dyDescent="0.35">
      <c r="A370" s="114" t="s">
        <v>400</v>
      </c>
      <c r="B370" s="114" t="s">
        <v>399</v>
      </c>
      <c r="C370" s="116">
        <v>4458.99</v>
      </c>
      <c r="D370" s="116">
        <v>4458.99</v>
      </c>
    </row>
    <row r="371" spans="1:4" ht="14.5" x14ac:dyDescent="0.35">
      <c r="A371" s="114" t="s">
        <v>398</v>
      </c>
      <c r="B371" s="114" t="s">
        <v>344</v>
      </c>
      <c r="C371" s="120">
        <v>-4387</v>
      </c>
      <c r="D371" s="120">
        <v>-4377.51</v>
      </c>
    </row>
    <row r="372" spans="1:4" ht="14.5" x14ac:dyDescent="0.35">
      <c r="A372" s="114" t="s">
        <v>397</v>
      </c>
      <c r="B372" s="114" t="s">
        <v>344</v>
      </c>
      <c r="C372" s="120">
        <v>-4387</v>
      </c>
      <c r="D372" s="120">
        <v>-4377.51</v>
      </c>
    </row>
    <row r="373" spans="1:4" ht="14.5" x14ac:dyDescent="0.35">
      <c r="A373" s="114" t="s">
        <v>396</v>
      </c>
      <c r="B373" s="114" t="s">
        <v>385</v>
      </c>
      <c r="C373" s="120">
        <v>-4387</v>
      </c>
      <c r="D373" s="120">
        <v>-4377.51</v>
      </c>
    </row>
    <row r="374" spans="1:4" ht="14.5" x14ac:dyDescent="0.35">
      <c r="A374" s="114" t="s">
        <v>395</v>
      </c>
      <c r="B374" s="114" t="s">
        <v>394</v>
      </c>
      <c r="C374" s="120">
        <v>-4387</v>
      </c>
      <c r="D374" s="120">
        <v>-4377.51</v>
      </c>
    </row>
    <row r="375" spans="1:4" ht="14.5" x14ac:dyDescent="0.35">
      <c r="A375" s="114" t="s">
        <v>393</v>
      </c>
      <c r="B375" s="114" t="s">
        <v>333</v>
      </c>
      <c r="C375" s="118">
        <v>23</v>
      </c>
      <c r="D375" s="118">
        <v>23</v>
      </c>
    </row>
    <row r="376" spans="1:4" ht="14.5" x14ac:dyDescent="0.35">
      <c r="A376" s="114" t="s">
        <v>392</v>
      </c>
      <c r="B376" s="114" t="s">
        <v>333</v>
      </c>
      <c r="C376" s="118">
        <v>23</v>
      </c>
      <c r="D376" s="118">
        <v>23</v>
      </c>
    </row>
    <row r="377" spans="1:4" ht="14.5" x14ac:dyDescent="0.35">
      <c r="A377" s="114" t="s">
        <v>391</v>
      </c>
      <c r="B377" s="114" t="s">
        <v>385</v>
      </c>
      <c r="C377" s="118">
        <v>23</v>
      </c>
      <c r="D377" s="118">
        <v>23</v>
      </c>
    </row>
    <row r="378" spans="1:4" ht="14.5" x14ac:dyDescent="0.35">
      <c r="A378" s="114" t="s">
        <v>390</v>
      </c>
      <c r="B378" s="114" t="s">
        <v>389</v>
      </c>
      <c r="C378" s="118">
        <v>23</v>
      </c>
      <c r="D378" s="118">
        <v>23</v>
      </c>
    </row>
    <row r="379" spans="1:4" ht="14.5" x14ac:dyDescent="0.35">
      <c r="A379" s="114" t="s">
        <v>388</v>
      </c>
      <c r="B379" s="114" t="s">
        <v>344</v>
      </c>
      <c r="C379" s="119">
        <v>-23</v>
      </c>
      <c r="D379" s="119">
        <v>-23</v>
      </c>
    </row>
    <row r="380" spans="1:4" ht="14.5" x14ac:dyDescent="0.35">
      <c r="A380" s="114" t="s">
        <v>387</v>
      </c>
      <c r="B380" s="114" t="s">
        <v>344</v>
      </c>
      <c r="C380" s="119">
        <v>-23</v>
      </c>
      <c r="D380" s="119">
        <v>-23</v>
      </c>
    </row>
    <row r="381" spans="1:4" ht="14.5" x14ac:dyDescent="0.35">
      <c r="A381" s="114" t="s">
        <v>386</v>
      </c>
      <c r="B381" s="114" t="s">
        <v>385</v>
      </c>
      <c r="C381" s="119">
        <v>-23</v>
      </c>
      <c r="D381" s="119">
        <v>-23</v>
      </c>
    </row>
    <row r="382" spans="1:4" ht="14.5" x14ac:dyDescent="0.35">
      <c r="A382" s="114" t="s">
        <v>384</v>
      </c>
      <c r="B382" s="114" t="s">
        <v>383</v>
      </c>
      <c r="C382" s="119">
        <v>-23</v>
      </c>
      <c r="D382" s="119">
        <v>-23</v>
      </c>
    </row>
    <row r="383" spans="1:4" ht="14.5" x14ac:dyDescent="0.35">
      <c r="A383" s="114" t="s">
        <v>382</v>
      </c>
      <c r="B383" s="114" t="s">
        <v>381</v>
      </c>
      <c r="C383" s="116">
        <v>4607.28</v>
      </c>
      <c r="D383" s="116">
        <v>3202.41</v>
      </c>
    </row>
    <row r="384" spans="1:4" ht="14.5" x14ac:dyDescent="0.35">
      <c r="A384" s="114" t="s">
        <v>380</v>
      </c>
      <c r="B384" s="114" t="s">
        <v>379</v>
      </c>
      <c r="C384" s="116">
        <v>1507.26</v>
      </c>
      <c r="D384" s="116">
        <v>2082.84</v>
      </c>
    </row>
    <row r="385" spans="1:4" ht="14.5" x14ac:dyDescent="0.35">
      <c r="A385" s="114" t="s">
        <v>378</v>
      </c>
      <c r="B385" s="114" t="s">
        <v>333</v>
      </c>
      <c r="C385" s="116">
        <v>10034.879999999999</v>
      </c>
      <c r="D385" s="116">
        <v>10308.620000000001</v>
      </c>
    </row>
    <row r="386" spans="1:4" ht="14.5" x14ac:dyDescent="0.35">
      <c r="A386" s="114" t="s">
        <v>377</v>
      </c>
      <c r="B386" s="114" t="s">
        <v>333</v>
      </c>
      <c r="C386" s="116">
        <v>10034.879999999999</v>
      </c>
      <c r="D386" s="116">
        <v>10308.620000000001</v>
      </c>
    </row>
    <row r="387" spans="1:4" ht="14.5" x14ac:dyDescent="0.35">
      <c r="A387" s="114" t="s">
        <v>376</v>
      </c>
      <c r="B387" s="114" t="s">
        <v>375</v>
      </c>
      <c r="C387" s="116">
        <v>10034.879999999999</v>
      </c>
      <c r="D387" s="116">
        <v>10308.620000000001</v>
      </c>
    </row>
    <row r="388" spans="1:4" ht="14.5" x14ac:dyDescent="0.35">
      <c r="A388" s="114" t="s">
        <v>374</v>
      </c>
      <c r="B388" s="114" t="s">
        <v>373</v>
      </c>
      <c r="C388" s="116">
        <v>10034.879999999999</v>
      </c>
      <c r="D388" s="116">
        <v>10308.620000000001</v>
      </c>
    </row>
    <row r="389" spans="1:4" ht="14.5" x14ac:dyDescent="0.35">
      <c r="A389" s="114" t="s">
        <v>372</v>
      </c>
      <c r="B389" s="114" t="s">
        <v>344</v>
      </c>
      <c r="C389" s="120">
        <v>-8527.6200000000008</v>
      </c>
      <c r="D389" s="120">
        <v>-8225.7800000000007</v>
      </c>
    </row>
    <row r="390" spans="1:4" ht="14.5" x14ac:dyDescent="0.35">
      <c r="A390" s="114" t="s">
        <v>371</v>
      </c>
      <c r="B390" s="114" t="s">
        <v>344</v>
      </c>
      <c r="C390" s="120">
        <v>-8527.6200000000008</v>
      </c>
      <c r="D390" s="120">
        <v>-8225.7800000000007</v>
      </c>
    </row>
    <row r="391" spans="1:4" ht="14.5" x14ac:dyDescent="0.35">
      <c r="A391" s="114" t="s">
        <v>370</v>
      </c>
      <c r="B391" s="114" t="s">
        <v>344</v>
      </c>
      <c r="C391" s="120">
        <v>-8527.6200000000008</v>
      </c>
      <c r="D391" s="120">
        <v>-8225.7800000000007</v>
      </c>
    </row>
    <row r="392" spans="1:4" ht="14.5" x14ac:dyDescent="0.35">
      <c r="A392" s="114" t="s">
        <v>369</v>
      </c>
      <c r="B392" s="114" t="s">
        <v>368</v>
      </c>
      <c r="C392" s="120">
        <v>-8527.6200000000008</v>
      </c>
      <c r="D392" s="120">
        <v>-8225.7800000000007</v>
      </c>
    </row>
    <row r="393" spans="1:4" ht="14.5" x14ac:dyDescent="0.35">
      <c r="A393" s="114" t="s">
        <v>367</v>
      </c>
      <c r="B393" s="114" t="s">
        <v>366</v>
      </c>
      <c r="C393" s="118">
        <v>334.82</v>
      </c>
      <c r="D393" s="118">
        <v>489.36</v>
      </c>
    </row>
    <row r="394" spans="1:4" ht="14.5" x14ac:dyDescent="0.35">
      <c r="A394" s="114" t="s">
        <v>365</v>
      </c>
      <c r="B394" s="114" t="s">
        <v>333</v>
      </c>
      <c r="C394" s="118">
        <v>898.78</v>
      </c>
      <c r="D394" s="118">
        <v>898.78</v>
      </c>
    </row>
    <row r="395" spans="1:4" ht="14.5" x14ac:dyDescent="0.35">
      <c r="A395" s="114" t="s">
        <v>364</v>
      </c>
      <c r="B395" s="114" t="s">
        <v>333</v>
      </c>
      <c r="C395" s="118">
        <v>898.78</v>
      </c>
      <c r="D395" s="118">
        <v>898.78</v>
      </c>
    </row>
    <row r="396" spans="1:4" ht="14.5" x14ac:dyDescent="0.35">
      <c r="A396" s="114" t="s">
        <v>363</v>
      </c>
      <c r="B396" s="114" t="s">
        <v>333</v>
      </c>
      <c r="C396" s="118">
        <v>898.78</v>
      </c>
      <c r="D396" s="118">
        <v>898.78</v>
      </c>
    </row>
    <row r="397" spans="1:4" ht="14.5" x14ac:dyDescent="0.35">
      <c r="A397" s="114" t="s">
        <v>362</v>
      </c>
      <c r="B397" s="114" t="s">
        <v>361</v>
      </c>
      <c r="C397" s="118">
        <v>898.78</v>
      </c>
      <c r="D397" s="118">
        <v>898.78</v>
      </c>
    </row>
    <row r="398" spans="1:4" ht="14.5" x14ac:dyDescent="0.35">
      <c r="A398" s="114" t="s">
        <v>360</v>
      </c>
      <c r="B398" s="114" t="s">
        <v>344</v>
      </c>
      <c r="C398" s="119">
        <v>-563.96</v>
      </c>
      <c r="D398" s="119">
        <v>-409.42</v>
      </c>
    </row>
    <row r="399" spans="1:4" ht="14.5" x14ac:dyDescent="0.35">
      <c r="A399" s="114" t="s">
        <v>359</v>
      </c>
      <c r="B399" s="114" t="s">
        <v>344</v>
      </c>
      <c r="C399" s="119">
        <v>-563.96</v>
      </c>
      <c r="D399" s="119">
        <v>-409.42</v>
      </c>
    </row>
    <row r="400" spans="1:4" ht="14.5" x14ac:dyDescent="0.35">
      <c r="A400" s="114" t="s">
        <v>358</v>
      </c>
      <c r="B400" s="114" t="s">
        <v>344</v>
      </c>
      <c r="C400" s="119">
        <v>-563.96</v>
      </c>
      <c r="D400" s="119">
        <v>-409.42</v>
      </c>
    </row>
    <row r="401" spans="1:4" ht="14.5" x14ac:dyDescent="0.35">
      <c r="A401" s="114" t="s">
        <v>357</v>
      </c>
      <c r="B401" s="114" t="s">
        <v>356</v>
      </c>
      <c r="C401" s="119">
        <v>-563.96</v>
      </c>
      <c r="D401" s="119">
        <v>-409.42</v>
      </c>
    </row>
    <row r="402" spans="1:4" ht="14.5" x14ac:dyDescent="0.35">
      <c r="A402" s="114" t="s">
        <v>355</v>
      </c>
      <c r="B402" s="114" t="s">
        <v>354</v>
      </c>
      <c r="C402" s="116">
        <v>2765.2</v>
      </c>
      <c r="D402" s="118">
        <v>630.21</v>
      </c>
    </row>
    <row r="403" spans="1:4" ht="14.5" x14ac:dyDescent="0.35">
      <c r="A403" s="114" t="s">
        <v>353</v>
      </c>
      <c r="B403" s="114" t="s">
        <v>333</v>
      </c>
      <c r="C403" s="116">
        <v>6085.49</v>
      </c>
      <c r="D403" s="116">
        <v>3126.92</v>
      </c>
    </row>
    <row r="404" spans="1:4" ht="14.5" x14ac:dyDescent="0.35">
      <c r="A404" s="114" t="s">
        <v>352</v>
      </c>
      <c r="B404" s="114" t="s">
        <v>333</v>
      </c>
      <c r="C404" s="116">
        <v>6085.49</v>
      </c>
      <c r="D404" s="116">
        <v>3126.92</v>
      </c>
    </row>
    <row r="405" spans="1:4" ht="14.5" x14ac:dyDescent="0.35">
      <c r="A405" s="114" t="s">
        <v>351</v>
      </c>
      <c r="B405" s="114" t="s">
        <v>350</v>
      </c>
      <c r="C405" s="116">
        <v>6085.49</v>
      </c>
      <c r="D405" s="116">
        <v>3126.92</v>
      </c>
    </row>
    <row r="406" spans="1:4" ht="14.5" x14ac:dyDescent="0.35">
      <c r="A406" s="114" t="s">
        <v>349</v>
      </c>
      <c r="B406" s="114" t="s">
        <v>348</v>
      </c>
      <c r="C406" s="116">
        <v>6085.49</v>
      </c>
      <c r="D406" s="116">
        <v>3126.92</v>
      </c>
    </row>
    <row r="407" spans="1:4" ht="14.5" x14ac:dyDescent="0.35">
      <c r="A407" s="114" t="s">
        <v>347</v>
      </c>
      <c r="B407" s="114" t="s">
        <v>344</v>
      </c>
      <c r="C407" s="120">
        <v>-3320.29</v>
      </c>
      <c r="D407" s="120">
        <v>-2496.6999999999998</v>
      </c>
    </row>
    <row r="408" spans="1:4" ht="14.5" x14ac:dyDescent="0.35">
      <c r="A408" s="114" t="s">
        <v>346</v>
      </c>
      <c r="B408" s="114" t="s">
        <v>344</v>
      </c>
      <c r="C408" s="120">
        <v>-3320.29</v>
      </c>
      <c r="D408" s="120">
        <v>-2496.6999999999998</v>
      </c>
    </row>
    <row r="409" spans="1:4" ht="14.5" x14ac:dyDescent="0.35">
      <c r="A409" s="114" t="s">
        <v>345</v>
      </c>
      <c r="B409" s="114" t="s">
        <v>344</v>
      </c>
      <c r="C409" s="120">
        <v>-3320.29</v>
      </c>
      <c r="D409" s="120">
        <v>-2496.6999999999998</v>
      </c>
    </row>
    <row r="410" spans="1:4" ht="14.5" x14ac:dyDescent="0.35">
      <c r="A410" s="114" t="s">
        <v>343</v>
      </c>
      <c r="B410" s="114" t="s">
        <v>342</v>
      </c>
      <c r="C410" s="120">
        <v>-3320.29</v>
      </c>
      <c r="D410" s="120">
        <v>-2496.6999999999998</v>
      </c>
    </row>
    <row r="411" spans="1:4" ht="14.5" x14ac:dyDescent="0.35">
      <c r="A411" s="114" t="s">
        <v>341</v>
      </c>
      <c r="B411" s="114" t="s">
        <v>340</v>
      </c>
      <c r="C411" s="116">
        <v>206219.69</v>
      </c>
      <c r="D411" s="116">
        <v>296051.65999999997</v>
      </c>
    </row>
    <row r="412" spans="1:4" ht="14.5" x14ac:dyDescent="0.35">
      <c r="A412" s="114" t="s">
        <v>339</v>
      </c>
      <c r="B412" s="114" t="s">
        <v>338</v>
      </c>
      <c r="C412" s="116">
        <v>206219.69</v>
      </c>
      <c r="D412" s="116">
        <v>296051.65999999997</v>
      </c>
    </row>
    <row r="413" spans="1:4" ht="14.5" x14ac:dyDescent="0.35">
      <c r="A413" s="114" t="s">
        <v>337</v>
      </c>
      <c r="B413" s="114" t="s">
        <v>333</v>
      </c>
      <c r="C413" s="116">
        <v>578328.43999999994</v>
      </c>
      <c r="D413" s="116">
        <v>583816.53</v>
      </c>
    </row>
    <row r="414" spans="1:4" ht="14.5" x14ac:dyDescent="0.35">
      <c r="A414" s="114" t="s">
        <v>336</v>
      </c>
      <c r="B414" s="114" t="s">
        <v>333</v>
      </c>
      <c r="C414" s="116">
        <v>578328.43999999994</v>
      </c>
      <c r="D414" s="116">
        <v>583816.53</v>
      </c>
    </row>
    <row r="415" spans="1:4" ht="14.5" x14ac:dyDescent="0.35">
      <c r="A415" s="114" t="s">
        <v>335</v>
      </c>
      <c r="B415" s="114" t="s">
        <v>333</v>
      </c>
      <c r="C415" s="116">
        <v>578328.43999999994</v>
      </c>
      <c r="D415" s="116">
        <v>583816.53</v>
      </c>
    </row>
    <row r="416" spans="1:4" ht="14.5" x14ac:dyDescent="0.35">
      <c r="A416" s="114" t="s">
        <v>334</v>
      </c>
      <c r="B416" s="114" t="s">
        <v>333</v>
      </c>
      <c r="C416" s="116">
        <v>578328.43999999994</v>
      </c>
      <c r="D416" s="116">
        <v>583816.53</v>
      </c>
    </row>
    <row r="417" spans="1:5" ht="14.5" x14ac:dyDescent="0.35">
      <c r="A417" s="114" t="s">
        <v>332</v>
      </c>
      <c r="B417" s="114" t="s">
        <v>331</v>
      </c>
      <c r="C417" s="116">
        <v>578328.43999999994</v>
      </c>
      <c r="D417" s="116">
        <v>583816.53</v>
      </c>
      <c r="E417" s="112"/>
    </row>
    <row r="418" spans="1:5" ht="14.5" x14ac:dyDescent="0.35">
      <c r="A418" s="114" t="s">
        <v>330</v>
      </c>
      <c r="B418" s="114" t="s">
        <v>329</v>
      </c>
      <c r="C418" s="120">
        <v>-372108.74</v>
      </c>
      <c r="D418" s="120">
        <v>-287764.87</v>
      </c>
      <c r="E418" s="112"/>
    </row>
    <row r="419" spans="1:5" ht="14.5" x14ac:dyDescent="0.35">
      <c r="A419" s="114" t="s">
        <v>328</v>
      </c>
      <c r="B419" s="114" t="s">
        <v>324</v>
      </c>
      <c r="C419" s="120">
        <v>-372108.74</v>
      </c>
      <c r="D419" s="120">
        <v>-287764.87</v>
      </c>
      <c r="E419" s="112"/>
    </row>
    <row r="420" spans="1:5" ht="14.5" x14ac:dyDescent="0.35">
      <c r="A420" s="114" t="s">
        <v>327</v>
      </c>
      <c r="B420" s="114" t="s">
        <v>324</v>
      </c>
      <c r="C420" s="120">
        <v>-372108.74</v>
      </c>
      <c r="D420" s="120">
        <v>-287764.87</v>
      </c>
      <c r="E420" s="112"/>
    </row>
    <row r="421" spans="1:5" ht="14.5" x14ac:dyDescent="0.35">
      <c r="A421" s="114" t="s">
        <v>326</v>
      </c>
      <c r="B421" s="114" t="s">
        <v>324</v>
      </c>
      <c r="C421" s="120">
        <v>-372108.74</v>
      </c>
      <c r="D421" s="120">
        <v>-287764.87</v>
      </c>
      <c r="E421" s="112"/>
    </row>
    <row r="422" spans="1:5" ht="14.5" x14ac:dyDescent="0.35">
      <c r="A422" s="114" t="s">
        <v>325</v>
      </c>
      <c r="B422" s="114" t="s">
        <v>324</v>
      </c>
      <c r="C422" s="120">
        <v>-372108.74</v>
      </c>
      <c r="D422" s="120">
        <v>-287764.87</v>
      </c>
      <c r="E422" s="112"/>
    </row>
    <row r="423" spans="1:5" ht="15" thickBot="1" x14ac:dyDescent="0.4">
      <c r="A423" s="111"/>
      <c r="B423" s="111"/>
      <c r="C423" s="112"/>
      <c r="D423" s="112"/>
      <c r="E423" s="112"/>
    </row>
    <row r="424" spans="1:5" ht="14.5" x14ac:dyDescent="0.35">
      <c r="A424" s="102" t="s">
        <v>323</v>
      </c>
      <c r="B424" s="102"/>
      <c r="C424" s="121">
        <v>5518466.5599999996</v>
      </c>
      <c r="D424" s="121">
        <v>5345957.3</v>
      </c>
      <c r="E424" s="112"/>
    </row>
    <row r="425" spans="1:5" ht="15" thickBot="1" x14ac:dyDescent="0.4">
      <c r="A425" s="111"/>
      <c r="B425" s="111"/>
      <c r="C425" s="111"/>
      <c r="D425" s="111"/>
      <c r="E425" s="111"/>
    </row>
    <row r="426" spans="1:5" ht="14.5" x14ac:dyDescent="0.35">
      <c r="A426" s="106"/>
      <c r="B426" s="106"/>
      <c r="C426" s="106"/>
      <c r="D426" s="106"/>
      <c r="E426" s="106"/>
    </row>
    <row r="427" spans="1:5" ht="14.5" x14ac:dyDescent="0.35">
      <c r="A427" s="105" t="s">
        <v>57</v>
      </c>
      <c r="B427" s="105"/>
      <c r="C427" s="113">
        <v>2025</v>
      </c>
      <c r="D427" s="113">
        <v>2024</v>
      </c>
      <c r="E427" s="112"/>
    </row>
    <row r="428" spans="1:5" ht="14.5" x14ac:dyDescent="0.35">
      <c r="A428" s="108"/>
      <c r="B428" s="108"/>
      <c r="C428" s="108"/>
      <c r="D428" s="108"/>
      <c r="E428" s="108"/>
    </row>
    <row r="429" spans="1:5" ht="14.5" x14ac:dyDescent="0.35">
      <c r="A429" s="115" t="s">
        <v>322</v>
      </c>
      <c r="B429" s="114" t="s">
        <v>321</v>
      </c>
      <c r="C429" s="117">
        <v>1034603.61</v>
      </c>
      <c r="D429" s="117">
        <v>795092.1</v>
      </c>
      <c r="E429" s="112"/>
    </row>
    <row r="430" spans="1:5" ht="14.5" x14ac:dyDescent="0.35">
      <c r="A430" s="114" t="s">
        <v>320</v>
      </c>
      <c r="B430" s="114" t="s">
        <v>58</v>
      </c>
      <c r="C430" s="116">
        <v>751207.8</v>
      </c>
      <c r="D430" s="116">
        <v>547663.96</v>
      </c>
      <c r="E430" s="112"/>
    </row>
    <row r="431" spans="1:5" ht="14.5" x14ac:dyDescent="0.35">
      <c r="A431" s="114" t="s">
        <v>319</v>
      </c>
      <c r="B431" s="114" t="s">
        <v>318</v>
      </c>
      <c r="C431" s="116">
        <v>516916.6</v>
      </c>
      <c r="D431" s="116">
        <v>318066.46000000002</v>
      </c>
      <c r="E431" s="112"/>
    </row>
    <row r="432" spans="1:5" ht="14.5" x14ac:dyDescent="0.35">
      <c r="A432" s="114" t="s">
        <v>317</v>
      </c>
      <c r="B432" s="114" t="s">
        <v>316</v>
      </c>
      <c r="C432" s="116">
        <v>272081.96000000002</v>
      </c>
      <c r="D432" s="116">
        <v>93876.03</v>
      </c>
      <c r="E432" s="112"/>
    </row>
    <row r="433" spans="1:4" ht="14.5" x14ac:dyDescent="0.35">
      <c r="A433" s="114" t="s">
        <v>315</v>
      </c>
      <c r="B433" s="114" t="s">
        <v>314</v>
      </c>
      <c r="C433" s="116">
        <v>223181.65</v>
      </c>
      <c r="D433" s="116">
        <v>27569.16</v>
      </c>
    </row>
    <row r="434" spans="1:4" ht="14.5" x14ac:dyDescent="0.35">
      <c r="A434" s="114" t="s">
        <v>313</v>
      </c>
      <c r="B434" s="114" t="s">
        <v>310</v>
      </c>
      <c r="C434" s="116">
        <v>223181.65</v>
      </c>
      <c r="D434" s="116">
        <v>27569.16</v>
      </c>
    </row>
    <row r="435" spans="1:4" ht="14.5" x14ac:dyDescent="0.35">
      <c r="A435" s="114" t="s">
        <v>312</v>
      </c>
      <c r="B435" s="114" t="s">
        <v>310</v>
      </c>
      <c r="C435" s="116">
        <v>223181.65</v>
      </c>
      <c r="D435" s="116">
        <v>27569.16</v>
      </c>
    </row>
    <row r="436" spans="1:4" ht="14.5" x14ac:dyDescent="0.35">
      <c r="A436" s="114" t="s">
        <v>311</v>
      </c>
      <c r="B436" s="114" t="s">
        <v>310</v>
      </c>
      <c r="C436" s="116">
        <v>223181.65</v>
      </c>
      <c r="D436" s="116">
        <v>27569.16</v>
      </c>
    </row>
    <row r="437" spans="1:4" ht="14.5" x14ac:dyDescent="0.35">
      <c r="A437" s="114" t="s">
        <v>309</v>
      </c>
      <c r="B437" s="114" t="s">
        <v>308</v>
      </c>
      <c r="C437" s="116">
        <v>223181.65</v>
      </c>
      <c r="D437" s="116">
        <v>27569.16</v>
      </c>
    </row>
    <row r="438" spans="1:4" ht="14.5" x14ac:dyDescent="0.35">
      <c r="A438" s="114" t="s">
        <v>307</v>
      </c>
      <c r="B438" s="114" t="s">
        <v>306</v>
      </c>
      <c r="C438" s="116">
        <v>223181.65</v>
      </c>
      <c r="D438" s="116">
        <v>27569.16</v>
      </c>
    </row>
    <row r="439" spans="1:4" ht="14.5" x14ac:dyDescent="0.35">
      <c r="A439" s="114" t="s">
        <v>305</v>
      </c>
      <c r="B439" s="114" t="s">
        <v>304</v>
      </c>
      <c r="C439" s="116">
        <v>1855.66</v>
      </c>
      <c r="D439" s="116">
        <v>1501.24</v>
      </c>
    </row>
    <row r="440" spans="1:4" ht="14.5" x14ac:dyDescent="0.35">
      <c r="A440" s="114" t="s">
        <v>303</v>
      </c>
      <c r="B440" s="114" t="s">
        <v>298</v>
      </c>
      <c r="C440" s="116">
        <v>1855.66</v>
      </c>
      <c r="D440" s="116">
        <v>1501.24</v>
      </c>
    </row>
    <row r="441" spans="1:4" ht="14.5" x14ac:dyDescent="0.35">
      <c r="A441" s="114" t="s">
        <v>302</v>
      </c>
      <c r="B441" s="114" t="s">
        <v>298</v>
      </c>
      <c r="C441" s="116">
        <v>1855.66</v>
      </c>
      <c r="D441" s="116">
        <v>1501.24</v>
      </c>
    </row>
    <row r="442" spans="1:4" ht="14.5" x14ac:dyDescent="0.35">
      <c r="A442" s="114" t="s">
        <v>301</v>
      </c>
      <c r="B442" s="114" t="s">
        <v>298</v>
      </c>
      <c r="C442" s="116">
        <v>1855.66</v>
      </c>
      <c r="D442" s="116">
        <v>1501.24</v>
      </c>
    </row>
    <row r="443" spans="1:4" ht="14.5" x14ac:dyDescent="0.35">
      <c r="A443" s="114" t="s">
        <v>300</v>
      </c>
      <c r="B443" s="114" t="s">
        <v>298</v>
      </c>
      <c r="C443" s="116">
        <v>1855.66</v>
      </c>
      <c r="D443" s="116">
        <v>1501.24</v>
      </c>
    </row>
    <row r="444" spans="1:4" ht="14.5" x14ac:dyDescent="0.35">
      <c r="A444" s="114" t="s">
        <v>299</v>
      </c>
      <c r="B444" s="114" t="s">
        <v>298</v>
      </c>
      <c r="C444" s="116">
        <v>1855.66</v>
      </c>
      <c r="D444" s="116">
        <v>1501.24</v>
      </c>
    </row>
    <row r="445" spans="1:4" ht="14.5" x14ac:dyDescent="0.35">
      <c r="A445" s="114" t="s">
        <v>297</v>
      </c>
      <c r="B445" s="114" t="s">
        <v>296</v>
      </c>
      <c r="C445" s="116">
        <v>47044.65</v>
      </c>
      <c r="D445" s="116">
        <v>64805.63</v>
      </c>
    </row>
    <row r="446" spans="1:4" ht="14.5" x14ac:dyDescent="0.35">
      <c r="A446" s="114" t="s">
        <v>295</v>
      </c>
      <c r="B446" s="114" t="s">
        <v>290</v>
      </c>
      <c r="C446" s="116">
        <v>30220.2</v>
      </c>
      <c r="D446" s="116">
        <v>30547.06</v>
      </c>
    </row>
    <row r="447" spans="1:4" ht="14.5" x14ac:dyDescent="0.35">
      <c r="A447" s="114" t="s">
        <v>294</v>
      </c>
      <c r="B447" s="114" t="s">
        <v>290</v>
      </c>
      <c r="C447" s="116">
        <v>30220.2</v>
      </c>
      <c r="D447" s="116">
        <v>30547.06</v>
      </c>
    </row>
    <row r="448" spans="1:4" ht="14.5" x14ac:dyDescent="0.35">
      <c r="A448" s="114" t="s">
        <v>293</v>
      </c>
      <c r="B448" s="114" t="s">
        <v>290</v>
      </c>
      <c r="C448" s="116">
        <v>30220.2</v>
      </c>
      <c r="D448" s="116">
        <v>30547.06</v>
      </c>
    </row>
    <row r="449" spans="1:4" ht="14.5" x14ac:dyDescent="0.35">
      <c r="A449" s="114" t="s">
        <v>292</v>
      </c>
      <c r="B449" s="114" t="s">
        <v>290</v>
      </c>
      <c r="C449" s="116">
        <v>30220.2</v>
      </c>
      <c r="D449" s="116">
        <v>30547.06</v>
      </c>
    </row>
    <row r="450" spans="1:4" ht="14.5" x14ac:dyDescent="0.35">
      <c r="A450" s="114" t="s">
        <v>291</v>
      </c>
      <c r="B450" s="114" t="s">
        <v>290</v>
      </c>
      <c r="C450" s="116">
        <v>30220.2</v>
      </c>
      <c r="D450" s="116">
        <v>30547.06</v>
      </c>
    </row>
    <row r="451" spans="1:4" ht="14.5" x14ac:dyDescent="0.35">
      <c r="A451" s="114" t="s">
        <v>289</v>
      </c>
      <c r="B451" s="114" t="s">
        <v>283</v>
      </c>
      <c r="C451" s="116">
        <v>9019.7000000000007</v>
      </c>
      <c r="D451" s="116">
        <v>25686.27</v>
      </c>
    </row>
    <row r="452" spans="1:4" ht="14.5" x14ac:dyDescent="0.35">
      <c r="A452" s="114" t="s">
        <v>288</v>
      </c>
      <c r="B452" s="114" t="s">
        <v>283</v>
      </c>
      <c r="C452" s="116">
        <v>9019.7000000000007</v>
      </c>
      <c r="D452" s="116">
        <v>25686.27</v>
      </c>
    </row>
    <row r="453" spans="1:4" ht="14.5" x14ac:dyDescent="0.35">
      <c r="A453" s="114" t="s">
        <v>287</v>
      </c>
      <c r="B453" s="114" t="s">
        <v>286</v>
      </c>
      <c r="C453" s="116">
        <v>9019.7000000000007</v>
      </c>
      <c r="D453" s="116">
        <v>25686.27</v>
      </c>
    </row>
    <row r="454" spans="1:4" ht="14.5" x14ac:dyDescent="0.35">
      <c r="A454" s="114" t="s">
        <v>285</v>
      </c>
      <c r="B454" s="114" t="s">
        <v>283</v>
      </c>
      <c r="C454" s="116">
        <v>9019.7000000000007</v>
      </c>
      <c r="D454" s="116">
        <v>25686.27</v>
      </c>
    </row>
    <row r="455" spans="1:4" ht="14.5" x14ac:dyDescent="0.35">
      <c r="A455" s="114" t="s">
        <v>284</v>
      </c>
      <c r="B455" s="114" t="s">
        <v>283</v>
      </c>
      <c r="C455" s="116">
        <v>9019.7000000000007</v>
      </c>
      <c r="D455" s="116">
        <v>25686.27</v>
      </c>
    </row>
    <row r="456" spans="1:4" ht="14.5" x14ac:dyDescent="0.35">
      <c r="A456" s="114" t="s">
        <v>282</v>
      </c>
      <c r="B456" s="114" t="s">
        <v>277</v>
      </c>
      <c r="C456" s="118">
        <v>690</v>
      </c>
      <c r="D456" s="118">
        <v>612.66999999999996</v>
      </c>
    </row>
    <row r="457" spans="1:4" ht="14.5" x14ac:dyDescent="0.35">
      <c r="A457" s="114" t="s">
        <v>281</v>
      </c>
      <c r="B457" s="114" t="s">
        <v>277</v>
      </c>
      <c r="C457" s="118">
        <v>690</v>
      </c>
      <c r="D457" s="118">
        <v>612.66999999999996</v>
      </c>
    </row>
    <row r="458" spans="1:4" ht="14.5" x14ac:dyDescent="0.35">
      <c r="A458" s="114" t="s">
        <v>280</v>
      </c>
      <c r="B458" s="114" t="s">
        <v>277</v>
      </c>
      <c r="C458" s="118">
        <v>690</v>
      </c>
      <c r="D458" s="118">
        <v>612.66999999999996</v>
      </c>
    </row>
    <row r="459" spans="1:4" ht="14.5" x14ac:dyDescent="0.35">
      <c r="A459" s="114" t="s">
        <v>279</v>
      </c>
      <c r="B459" s="114" t="s">
        <v>277</v>
      </c>
      <c r="C459" s="118">
        <v>690</v>
      </c>
      <c r="D459" s="118">
        <v>612.66999999999996</v>
      </c>
    </row>
    <row r="460" spans="1:4" ht="14.5" x14ac:dyDescent="0.35">
      <c r="A460" s="114" t="s">
        <v>278</v>
      </c>
      <c r="B460" s="114" t="s">
        <v>277</v>
      </c>
      <c r="C460" s="118">
        <v>690</v>
      </c>
      <c r="D460" s="118">
        <v>612.66999999999996</v>
      </c>
    </row>
    <row r="461" spans="1:4" ht="14.5" x14ac:dyDescent="0.35">
      <c r="A461" s="114" t="s">
        <v>931</v>
      </c>
      <c r="B461" s="114" t="s">
        <v>932</v>
      </c>
      <c r="C461" s="118">
        <v>176.59</v>
      </c>
      <c r="D461" s="118">
        <v>0</v>
      </c>
    </row>
    <row r="462" spans="1:4" ht="14.5" x14ac:dyDescent="0.35">
      <c r="A462" s="114" t="s">
        <v>933</v>
      </c>
      <c r="B462" s="114" t="s">
        <v>932</v>
      </c>
      <c r="C462" s="118">
        <v>176.59</v>
      </c>
      <c r="D462" s="118">
        <v>0</v>
      </c>
    </row>
    <row r="463" spans="1:4" ht="14.5" x14ac:dyDescent="0.35">
      <c r="A463" s="114" t="s">
        <v>934</v>
      </c>
      <c r="B463" s="114" t="s">
        <v>932</v>
      </c>
      <c r="C463" s="118">
        <v>176.59</v>
      </c>
      <c r="D463" s="118">
        <v>0</v>
      </c>
    </row>
    <row r="464" spans="1:4" ht="14.5" x14ac:dyDescent="0.35">
      <c r="A464" s="114" t="s">
        <v>935</v>
      </c>
      <c r="B464" s="114" t="s">
        <v>932</v>
      </c>
      <c r="C464" s="118">
        <v>176.59</v>
      </c>
      <c r="D464" s="118">
        <v>0</v>
      </c>
    </row>
    <row r="465" spans="1:4" ht="14.5" x14ac:dyDescent="0.35">
      <c r="A465" s="114" t="s">
        <v>936</v>
      </c>
      <c r="B465" s="114" t="s">
        <v>932</v>
      </c>
      <c r="C465" s="118">
        <v>176.59</v>
      </c>
      <c r="D465" s="118">
        <v>0</v>
      </c>
    </row>
    <row r="466" spans="1:4" ht="14.5" x14ac:dyDescent="0.35">
      <c r="A466" s="114" t="s">
        <v>276</v>
      </c>
      <c r="B466" s="114" t="s">
        <v>271</v>
      </c>
      <c r="C466" s="116">
        <v>2440.7800000000002</v>
      </c>
      <c r="D466" s="116">
        <v>1582</v>
      </c>
    </row>
    <row r="467" spans="1:4" ht="14.5" x14ac:dyDescent="0.35">
      <c r="A467" s="114" t="s">
        <v>275</v>
      </c>
      <c r="B467" s="114" t="s">
        <v>271</v>
      </c>
      <c r="C467" s="116">
        <v>2440.7800000000002</v>
      </c>
      <c r="D467" s="116">
        <v>1582</v>
      </c>
    </row>
    <row r="468" spans="1:4" ht="14.5" x14ac:dyDescent="0.35">
      <c r="A468" s="114" t="s">
        <v>274</v>
      </c>
      <c r="B468" s="114" t="s">
        <v>271</v>
      </c>
      <c r="C468" s="116">
        <v>2440.7800000000002</v>
      </c>
      <c r="D468" s="116">
        <v>1582</v>
      </c>
    </row>
    <row r="469" spans="1:4" ht="14.5" x14ac:dyDescent="0.35">
      <c r="A469" s="114" t="s">
        <v>273</v>
      </c>
      <c r="B469" s="114" t="s">
        <v>271</v>
      </c>
      <c r="C469" s="116">
        <v>2440.7800000000002</v>
      </c>
      <c r="D469" s="116">
        <v>1582</v>
      </c>
    </row>
    <row r="470" spans="1:4" ht="14.5" x14ac:dyDescent="0.35">
      <c r="A470" s="114" t="s">
        <v>272</v>
      </c>
      <c r="B470" s="114" t="s">
        <v>271</v>
      </c>
      <c r="C470" s="116">
        <v>2440.7800000000002</v>
      </c>
      <c r="D470" s="116">
        <v>1582</v>
      </c>
    </row>
    <row r="471" spans="1:4" ht="14.5" x14ac:dyDescent="0.35">
      <c r="A471" s="114" t="s">
        <v>270</v>
      </c>
      <c r="B471" s="114" t="s">
        <v>267</v>
      </c>
      <c r="C471" s="116">
        <v>4497.38</v>
      </c>
      <c r="D471" s="116">
        <v>6377.63</v>
      </c>
    </row>
    <row r="472" spans="1:4" ht="14.5" x14ac:dyDescent="0.35">
      <c r="A472" s="114" t="s">
        <v>269</v>
      </c>
      <c r="B472" s="114" t="s">
        <v>267</v>
      </c>
      <c r="C472" s="116">
        <v>4497.38</v>
      </c>
      <c r="D472" s="116">
        <v>6377.63</v>
      </c>
    </row>
    <row r="473" spans="1:4" ht="14.5" x14ac:dyDescent="0.35">
      <c r="A473" s="114" t="s">
        <v>268</v>
      </c>
      <c r="B473" s="114" t="s">
        <v>267</v>
      </c>
      <c r="C473" s="116">
        <v>4497.38</v>
      </c>
      <c r="D473" s="116">
        <v>6377.63</v>
      </c>
    </row>
    <row r="474" spans="1:4" ht="14.5" x14ac:dyDescent="0.35">
      <c r="A474" s="114" t="s">
        <v>937</v>
      </c>
      <c r="B474" s="114" t="s">
        <v>938</v>
      </c>
      <c r="C474" s="118">
        <v>0</v>
      </c>
      <c r="D474" s="118">
        <v>688.98</v>
      </c>
    </row>
    <row r="475" spans="1:4" ht="14.5" x14ac:dyDescent="0.35">
      <c r="A475" s="114" t="s">
        <v>939</v>
      </c>
      <c r="B475" s="114" t="s">
        <v>940</v>
      </c>
      <c r="C475" s="118">
        <v>0</v>
      </c>
      <c r="D475" s="118">
        <v>688.98</v>
      </c>
    </row>
    <row r="476" spans="1:4" ht="14.5" x14ac:dyDescent="0.35">
      <c r="A476" s="114" t="s">
        <v>266</v>
      </c>
      <c r="B476" s="114" t="s">
        <v>264</v>
      </c>
      <c r="C476" s="116">
        <v>4497.38</v>
      </c>
      <c r="D476" s="116">
        <v>5688.65</v>
      </c>
    </row>
    <row r="477" spans="1:4" ht="14.5" x14ac:dyDescent="0.35">
      <c r="A477" s="114" t="s">
        <v>265</v>
      </c>
      <c r="B477" s="114" t="s">
        <v>264</v>
      </c>
      <c r="C477" s="116">
        <v>4497.38</v>
      </c>
      <c r="D477" s="116">
        <v>5688.65</v>
      </c>
    </row>
    <row r="478" spans="1:4" ht="14.5" x14ac:dyDescent="0.35">
      <c r="A478" s="114" t="s">
        <v>263</v>
      </c>
      <c r="B478" s="114" t="s">
        <v>262</v>
      </c>
      <c r="C478" s="116">
        <v>243546.03</v>
      </c>
      <c r="D478" s="116">
        <v>224190.43</v>
      </c>
    </row>
    <row r="479" spans="1:4" ht="14.5" x14ac:dyDescent="0.35">
      <c r="A479" s="114" t="s">
        <v>261</v>
      </c>
      <c r="B479" s="114" t="s">
        <v>260</v>
      </c>
      <c r="C479" s="116">
        <v>243546.03</v>
      </c>
      <c r="D479" s="116">
        <v>224190.43</v>
      </c>
    </row>
    <row r="480" spans="1:4" ht="14.5" x14ac:dyDescent="0.35">
      <c r="A480" s="114" t="s">
        <v>259</v>
      </c>
      <c r="B480" s="114" t="s">
        <v>258</v>
      </c>
      <c r="C480" s="116">
        <v>164562.17000000001</v>
      </c>
      <c r="D480" s="116">
        <v>150028.32999999999</v>
      </c>
    </row>
    <row r="481" spans="1:4" ht="14.5" x14ac:dyDescent="0.35">
      <c r="A481" s="114" t="s">
        <v>257</v>
      </c>
      <c r="B481" s="114" t="s">
        <v>253</v>
      </c>
      <c r="C481" s="116">
        <v>164562.17000000001</v>
      </c>
      <c r="D481" s="116">
        <v>150028.32999999999</v>
      </c>
    </row>
    <row r="482" spans="1:4" ht="14.5" x14ac:dyDescent="0.35">
      <c r="A482" s="114" t="s">
        <v>256</v>
      </c>
      <c r="B482" s="114" t="s">
        <v>253</v>
      </c>
      <c r="C482" s="116">
        <v>164562.17000000001</v>
      </c>
      <c r="D482" s="116">
        <v>150028.32999999999</v>
      </c>
    </row>
    <row r="483" spans="1:4" ht="14.5" x14ac:dyDescent="0.35">
      <c r="A483" s="114" t="s">
        <v>255</v>
      </c>
      <c r="B483" s="114" t="s">
        <v>253</v>
      </c>
      <c r="C483" s="116">
        <v>164562.17000000001</v>
      </c>
      <c r="D483" s="116">
        <v>150028.32999999999</v>
      </c>
    </row>
    <row r="484" spans="1:4" ht="14.5" x14ac:dyDescent="0.35">
      <c r="A484" s="114" t="s">
        <v>254</v>
      </c>
      <c r="B484" s="114" t="s">
        <v>253</v>
      </c>
      <c r="C484" s="116">
        <v>164562.17000000001</v>
      </c>
      <c r="D484" s="116">
        <v>150028.32999999999</v>
      </c>
    </row>
    <row r="485" spans="1:4" ht="14.5" x14ac:dyDescent="0.35">
      <c r="A485" s="114" t="s">
        <v>252</v>
      </c>
      <c r="B485" s="114" t="s">
        <v>251</v>
      </c>
      <c r="C485" s="116">
        <v>7961.38</v>
      </c>
      <c r="D485" s="118">
        <v>0</v>
      </c>
    </row>
    <row r="486" spans="1:4" ht="14.5" x14ac:dyDescent="0.35">
      <c r="A486" s="114" t="s">
        <v>250</v>
      </c>
      <c r="B486" s="114" t="s">
        <v>246</v>
      </c>
      <c r="C486" s="116">
        <v>7961.38</v>
      </c>
      <c r="D486" s="118">
        <v>0</v>
      </c>
    </row>
    <row r="487" spans="1:4" ht="14.5" x14ac:dyDescent="0.35">
      <c r="A487" s="114" t="s">
        <v>249</v>
      </c>
      <c r="B487" s="114" t="s">
        <v>246</v>
      </c>
      <c r="C487" s="116">
        <v>7961.38</v>
      </c>
      <c r="D487" s="118">
        <v>0</v>
      </c>
    </row>
    <row r="488" spans="1:4" ht="14.5" x14ac:dyDescent="0.35">
      <c r="A488" s="114" t="s">
        <v>248</v>
      </c>
      <c r="B488" s="114" t="s">
        <v>246</v>
      </c>
      <c r="C488" s="116">
        <v>7961.38</v>
      </c>
      <c r="D488" s="118">
        <v>0</v>
      </c>
    </row>
    <row r="489" spans="1:4" ht="14.5" x14ac:dyDescent="0.35">
      <c r="A489" s="114" t="s">
        <v>247</v>
      </c>
      <c r="B489" s="114" t="s">
        <v>246</v>
      </c>
      <c r="C489" s="116">
        <v>7961.38</v>
      </c>
      <c r="D489" s="118">
        <v>0</v>
      </c>
    </row>
    <row r="490" spans="1:4" ht="14.5" x14ac:dyDescent="0.35">
      <c r="A490" s="114" t="s">
        <v>245</v>
      </c>
      <c r="B490" s="114" t="s">
        <v>243</v>
      </c>
      <c r="C490" s="116">
        <v>66321.42</v>
      </c>
      <c r="D490" s="116">
        <v>67403.520000000004</v>
      </c>
    </row>
    <row r="491" spans="1:4" ht="14.5" x14ac:dyDescent="0.35">
      <c r="A491" s="114" t="s">
        <v>244</v>
      </c>
      <c r="B491" s="114" t="s">
        <v>243</v>
      </c>
      <c r="C491" s="116">
        <v>66321.42</v>
      </c>
      <c r="D491" s="116">
        <v>67403.520000000004</v>
      </c>
    </row>
    <row r="492" spans="1:4" ht="14.5" x14ac:dyDescent="0.35">
      <c r="A492" s="114" t="s">
        <v>242</v>
      </c>
      <c r="B492" s="114" t="s">
        <v>178</v>
      </c>
      <c r="C492" s="116">
        <v>66321.42</v>
      </c>
      <c r="D492" s="116">
        <v>67403.520000000004</v>
      </c>
    </row>
    <row r="493" spans="1:4" ht="14.5" x14ac:dyDescent="0.35">
      <c r="A493" s="114" t="s">
        <v>241</v>
      </c>
      <c r="B493" s="114" t="s">
        <v>240</v>
      </c>
      <c r="C493" s="116">
        <v>66321.42</v>
      </c>
      <c r="D493" s="116">
        <v>67403.520000000004</v>
      </c>
    </row>
    <row r="494" spans="1:4" ht="14.5" x14ac:dyDescent="0.35">
      <c r="A494" s="114" t="s">
        <v>239</v>
      </c>
      <c r="B494" s="114" t="s">
        <v>238</v>
      </c>
      <c r="C494" s="116">
        <v>66321.42</v>
      </c>
      <c r="D494" s="116">
        <v>67403.520000000004</v>
      </c>
    </row>
    <row r="495" spans="1:4" ht="14.5" x14ac:dyDescent="0.35">
      <c r="A495" s="114" t="s">
        <v>237</v>
      </c>
      <c r="B495" s="114" t="s">
        <v>233</v>
      </c>
      <c r="C495" s="116">
        <v>4701.07</v>
      </c>
      <c r="D495" s="116">
        <v>6758.58</v>
      </c>
    </row>
    <row r="496" spans="1:4" ht="14.5" x14ac:dyDescent="0.35">
      <c r="A496" s="114" t="s">
        <v>236</v>
      </c>
      <c r="B496" s="114" t="s">
        <v>233</v>
      </c>
      <c r="C496" s="116">
        <v>4701.07</v>
      </c>
      <c r="D496" s="116">
        <v>6758.58</v>
      </c>
    </row>
    <row r="497" spans="1:4" ht="14.5" x14ac:dyDescent="0.35">
      <c r="A497" s="114" t="s">
        <v>235</v>
      </c>
      <c r="B497" s="114" t="s">
        <v>223</v>
      </c>
      <c r="C497" s="116">
        <v>4701.07</v>
      </c>
      <c r="D497" s="116">
        <v>6758.58</v>
      </c>
    </row>
    <row r="498" spans="1:4" ht="14.5" x14ac:dyDescent="0.35">
      <c r="A498" s="114" t="s">
        <v>234</v>
      </c>
      <c r="B498" s="114" t="s">
        <v>233</v>
      </c>
      <c r="C498" s="116">
        <v>4701.07</v>
      </c>
      <c r="D498" s="116">
        <v>6758.58</v>
      </c>
    </row>
    <row r="499" spans="1:4" ht="14.5" x14ac:dyDescent="0.35">
      <c r="A499" s="114" t="s">
        <v>232</v>
      </c>
      <c r="B499" s="114" t="s">
        <v>231</v>
      </c>
      <c r="C499" s="116">
        <v>4701.07</v>
      </c>
      <c r="D499" s="116">
        <v>6758.58</v>
      </c>
    </row>
    <row r="500" spans="1:4" ht="14.5" x14ac:dyDescent="0.35">
      <c r="A500" s="114" t="s">
        <v>906</v>
      </c>
      <c r="B500" s="114" t="s">
        <v>895</v>
      </c>
      <c r="C500" s="116">
        <v>1288.6199999999999</v>
      </c>
      <c r="D500" s="118">
        <v>0</v>
      </c>
    </row>
    <row r="501" spans="1:4" ht="14.5" x14ac:dyDescent="0.35">
      <c r="A501" s="114" t="s">
        <v>905</v>
      </c>
      <c r="B501" s="114" t="s">
        <v>904</v>
      </c>
      <c r="C501" s="116">
        <v>1288.6199999999999</v>
      </c>
      <c r="D501" s="118">
        <v>0</v>
      </c>
    </row>
    <row r="502" spans="1:4" ht="14.5" x14ac:dyDescent="0.35">
      <c r="A502" s="114" t="s">
        <v>903</v>
      </c>
      <c r="B502" s="114" t="s">
        <v>902</v>
      </c>
      <c r="C502" s="116">
        <v>1288.6199999999999</v>
      </c>
      <c r="D502" s="118">
        <v>0</v>
      </c>
    </row>
    <row r="503" spans="1:4" ht="14.5" x14ac:dyDescent="0.35">
      <c r="A503" s="114" t="s">
        <v>901</v>
      </c>
      <c r="B503" s="114" t="s">
        <v>896</v>
      </c>
      <c r="C503" s="116">
        <v>1288.6199999999999</v>
      </c>
      <c r="D503" s="118">
        <v>0</v>
      </c>
    </row>
    <row r="504" spans="1:4" ht="14.5" x14ac:dyDescent="0.35">
      <c r="A504" s="114" t="s">
        <v>900</v>
      </c>
      <c r="B504" s="114" t="s">
        <v>899</v>
      </c>
      <c r="C504" s="116">
        <v>1288.6199999999999</v>
      </c>
      <c r="D504" s="118">
        <v>0</v>
      </c>
    </row>
    <row r="505" spans="1:4" ht="14.5" x14ac:dyDescent="0.35">
      <c r="A505" s="114" t="s">
        <v>898</v>
      </c>
      <c r="B505" s="114" t="s">
        <v>896</v>
      </c>
      <c r="C505" s="116">
        <v>1288.6199999999999</v>
      </c>
      <c r="D505" s="118">
        <v>0</v>
      </c>
    </row>
    <row r="506" spans="1:4" ht="14.5" x14ac:dyDescent="0.35">
      <c r="A506" s="114" t="s">
        <v>897</v>
      </c>
      <c r="B506" s="114" t="s">
        <v>896</v>
      </c>
      <c r="C506" s="116">
        <v>1288.6199999999999</v>
      </c>
      <c r="D506" s="118">
        <v>0</v>
      </c>
    </row>
    <row r="507" spans="1:4" ht="14.5" x14ac:dyDescent="0.35">
      <c r="A507" s="114" t="s">
        <v>230</v>
      </c>
      <c r="B507" s="114" t="s">
        <v>74</v>
      </c>
      <c r="C507" s="116">
        <v>24307.02</v>
      </c>
      <c r="D507" s="116">
        <v>32964.82</v>
      </c>
    </row>
    <row r="508" spans="1:4" ht="14.5" x14ac:dyDescent="0.35">
      <c r="A508" s="114" t="s">
        <v>229</v>
      </c>
      <c r="B508" s="114" t="s">
        <v>75</v>
      </c>
      <c r="C508" s="116">
        <v>15436.1</v>
      </c>
      <c r="D508" s="116">
        <v>12757.75</v>
      </c>
    </row>
    <row r="509" spans="1:4" ht="14.5" x14ac:dyDescent="0.35">
      <c r="A509" s="114" t="s">
        <v>228</v>
      </c>
      <c r="B509" s="114" t="s">
        <v>227</v>
      </c>
      <c r="C509" s="116">
        <v>15436.1</v>
      </c>
      <c r="D509" s="116">
        <v>12757.75</v>
      </c>
    </row>
    <row r="510" spans="1:4" ht="14.5" x14ac:dyDescent="0.35">
      <c r="A510" s="114" t="s">
        <v>226</v>
      </c>
      <c r="B510" s="114" t="s">
        <v>220</v>
      </c>
      <c r="C510" s="116">
        <v>4172.55</v>
      </c>
      <c r="D510" s="116">
        <v>2155.3200000000002</v>
      </c>
    </row>
    <row r="511" spans="1:4" ht="14.5" x14ac:dyDescent="0.35">
      <c r="A511" s="114" t="s">
        <v>225</v>
      </c>
      <c r="B511" s="114" t="s">
        <v>220</v>
      </c>
      <c r="C511" s="116">
        <v>4172.55</v>
      </c>
      <c r="D511" s="116">
        <v>2155.3200000000002</v>
      </c>
    </row>
    <row r="512" spans="1:4" ht="14.5" x14ac:dyDescent="0.35">
      <c r="A512" s="114" t="s">
        <v>224</v>
      </c>
      <c r="B512" s="114" t="s">
        <v>223</v>
      </c>
      <c r="C512" s="116">
        <v>4172.55</v>
      </c>
      <c r="D512" s="116">
        <v>2155.3200000000002</v>
      </c>
    </row>
    <row r="513" spans="1:4" ht="14.5" x14ac:dyDescent="0.35">
      <c r="A513" s="114" t="s">
        <v>222</v>
      </c>
      <c r="B513" s="114" t="s">
        <v>220</v>
      </c>
      <c r="C513" s="116">
        <v>4172.55</v>
      </c>
      <c r="D513" s="116">
        <v>2155.3200000000002</v>
      </c>
    </row>
    <row r="514" spans="1:4" ht="14.5" x14ac:dyDescent="0.35">
      <c r="A514" s="114" t="s">
        <v>221</v>
      </c>
      <c r="B514" s="114" t="s">
        <v>220</v>
      </c>
      <c r="C514" s="116">
        <v>4172.55</v>
      </c>
      <c r="D514" s="116">
        <v>2155.3200000000002</v>
      </c>
    </row>
    <row r="515" spans="1:4" ht="14.5" x14ac:dyDescent="0.35">
      <c r="A515" s="114" t="s">
        <v>219</v>
      </c>
      <c r="B515" s="114" t="s">
        <v>215</v>
      </c>
      <c r="C515" s="116">
        <v>11263.55</v>
      </c>
      <c r="D515" s="116">
        <v>10602.43</v>
      </c>
    </row>
    <row r="516" spans="1:4" ht="14.5" x14ac:dyDescent="0.35">
      <c r="A516" s="114" t="s">
        <v>218</v>
      </c>
      <c r="B516" s="114" t="s">
        <v>215</v>
      </c>
      <c r="C516" s="116">
        <v>11263.55</v>
      </c>
      <c r="D516" s="116">
        <v>10602.43</v>
      </c>
    </row>
    <row r="517" spans="1:4" ht="14.5" x14ac:dyDescent="0.35">
      <c r="A517" s="114" t="s">
        <v>217</v>
      </c>
      <c r="B517" s="114" t="s">
        <v>215</v>
      </c>
      <c r="C517" s="116">
        <v>11263.55</v>
      </c>
      <c r="D517" s="116">
        <v>10602.43</v>
      </c>
    </row>
    <row r="518" spans="1:4" ht="14.5" x14ac:dyDescent="0.35">
      <c r="A518" s="114" t="s">
        <v>216</v>
      </c>
      <c r="B518" s="114" t="s">
        <v>215</v>
      </c>
      <c r="C518" s="116">
        <v>11263.55</v>
      </c>
      <c r="D518" s="116">
        <v>10602.43</v>
      </c>
    </row>
    <row r="519" spans="1:4" ht="14.5" x14ac:dyDescent="0.35">
      <c r="A519" s="114" t="s">
        <v>214</v>
      </c>
      <c r="B519" s="114" t="s">
        <v>213</v>
      </c>
      <c r="C519" s="116">
        <v>4333.6400000000003</v>
      </c>
      <c r="D519" s="116">
        <v>4077.86</v>
      </c>
    </row>
    <row r="520" spans="1:4" ht="14.5" x14ac:dyDescent="0.35">
      <c r="A520" s="114" t="s">
        <v>212</v>
      </c>
      <c r="B520" s="114" t="s">
        <v>211</v>
      </c>
      <c r="C520" s="116">
        <v>3898.07</v>
      </c>
      <c r="D520" s="116">
        <v>3670.07</v>
      </c>
    </row>
    <row r="521" spans="1:4" ht="14.5" x14ac:dyDescent="0.35">
      <c r="A521" s="114" t="s">
        <v>210</v>
      </c>
      <c r="B521" s="114" t="s">
        <v>209</v>
      </c>
      <c r="C521" s="116">
        <v>3031.83</v>
      </c>
      <c r="D521" s="116">
        <v>2854.5</v>
      </c>
    </row>
    <row r="522" spans="1:4" ht="14.5" x14ac:dyDescent="0.35">
      <c r="A522" s="114" t="s">
        <v>208</v>
      </c>
      <c r="B522" s="114" t="s">
        <v>76</v>
      </c>
      <c r="C522" s="116">
        <v>8870.92</v>
      </c>
      <c r="D522" s="116">
        <v>20207.07</v>
      </c>
    </row>
    <row r="523" spans="1:4" ht="14.5" x14ac:dyDescent="0.35">
      <c r="A523" s="114" t="s">
        <v>207</v>
      </c>
      <c r="B523" s="114" t="s">
        <v>206</v>
      </c>
      <c r="C523" s="116">
        <v>8870.92</v>
      </c>
      <c r="D523" s="116">
        <v>20207.07</v>
      </c>
    </row>
    <row r="524" spans="1:4" ht="14.5" x14ac:dyDescent="0.35">
      <c r="A524" s="114" t="s">
        <v>205</v>
      </c>
      <c r="B524" s="114" t="s">
        <v>202</v>
      </c>
      <c r="C524" s="116">
        <v>8870.92</v>
      </c>
      <c r="D524" s="116">
        <v>20207.07</v>
      </c>
    </row>
    <row r="525" spans="1:4" ht="14.5" x14ac:dyDescent="0.35">
      <c r="A525" s="114" t="s">
        <v>204</v>
      </c>
      <c r="B525" s="114" t="s">
        <v>202</v>
      </c>
      <c r="C525" s="116">
        <v>8870.92</v>
      </c>
      <c r="D525" s="116">
        <v>20207.07</v>
      </c>
    </row>
    <row r="526" spans="1:4" ht="14.5" x14ac:dyDescent="0.35">
      <c r="A526" s="114" t="s">
        <v>203</v>
      </c>
      <c r="B526" s="114" t="s">
        <v>202</v>
      </c>
      <c r="C526" s="116">
        <v>8870.92</v>
      </c>
      <c r="D526" s="116">
        <v>20207.07</v>
      </c>
    </row>
    <row r="527" spans="1:4" ht="14.5" x14ac:dyDescent="0.35">
      <c r="A527" s="114" t="s">
        <v>201</v>
      </c>
      <c r="B527" s="114" t="s">
        <v>200</v>
      </c>
      <c r="C527" s="116">
        <v>8870.92</v>
      </c>
      <c r="D527" s="116">
        <v>20207.07</v>
      </c>
    </row>
    <row r="528" spans="1:4" ht="14.5" x14ac:dyDescent="0.35">
      <c r="A528" s="114" t="s">
        <v>199</v>
      </c>
      <c r="B528" s="114" t="s">
        <v>198</v>
      </c>
      <c r="C528" s="116">
        <v>8870.92</v>
      </c>
      <c r="D528" s="116">
        <v>20207.07</v>
      </c>
    </row>
    <row r="529" spans="1:4" ht="14.5" x14ac:dyDescent="0.35">
      <c r="A529" s="114" t="s">
        <v>197</v>
      </c>
      <c r="B529" s="114" t="s">
        <v>196</v>
      </c>
      <c r="C529" s="116">
        <v>209984.17</v>
      </c>
      <c r="D529" s="116">
        <v>196632.69</v>
      </c>
    </row>
    <row r="530" spans="1:4" ht="14.5" x14ac:dyDescent="0.35">
      <c r="A530" s="114" t="s">
        <v>195</v>
      </c>
      <c r="B530" s="114" t="s">
        <v>194</v>
      </c>
      <c r="C530" s="116">
        <v>166758.76</v>
      </c>
      <c r="D530" s="116">
        <v>157843.49</v>
      </c>
    </row>
    <row r="531" spans="1:4" ht="14.5" x14ac:dyDescent="0.35">
      <c r="A531" s="114" t="s">
        <v>193</v>
      </c>
      <c r="B531" s="114" t="s">
        <v>192</v>
      </c>
      <c r="C531" s="116">
        <v>166758.76</v>
      </c>
      <c r="D531" s="116">
        <v>157843.49</v>
      </c>
    </row>
    <row r="532" spans="1:4" ht="14.5" x14ac:dyDescent="0.35">
      <c r="A532" s="114" t="s">
        <v>191</v>
      </c>
      <c r="B532" s="114" t="s">
        <v>186</v>
      </c>
      <c r="C532" s="116">
        <v>166758.76</v>
      </c>
      <c r="D532" s="116">
        <v>157843.49</v>
      </c>
    </row>
    <row r="533" spans="1:4" ht="14.5" x14ac:dyDescent="0.35">
      <c r="A533" s="114" t="s">
        <v>190</v>
      </c>
      <c r="B533" s="114" t="s">
        <v>186</v>
      </c>
      <c r="C533" s="116">
        <v>166758.76</v>
      </c>
      <c r="D533" s="116">
        <v>157843.49</v>
      </c>
    </row>
    <row r="534" spans="1:4" ht="14.5" x14ac:dyDescent="0.35">
      <c r="A534" s="114" t="s">
        <v>189</v>
      </c>
      <c r="B534" s="114" t="s">
        <v>186</v>
      </c>
      <c r="C534" s="116">
        <v>166758.76</v>
      </c>
      <c r="D534" s="116">
        <v>157843.49</v>
      </c>
    </row>
    <row r="535" spans="1:4" ht="14.5" x14ac:dyDescent="0.35">
      <c r="A535" s="114" t="s">
        <v>188</v>
      </c>
      <c r="B535" s="114" t="s">
        <v>186</v>
      </c>
      <c r="C535" s="116">
        <v>166758.76</v>
      </c>
      <c r="D535" s="116">
        <v>157843.49</v>
      </c>
    </row>
    <row r="536" spans="1:4" ht="14.5" x14ac:dyDescent="0.35">
      <c r="A536" s="114" t="s">
        <v>187</v>
      </c>
      <c r="B536" s="114" t="s">
        <v>186</v>
      </c>
      <c r="C536" s="116">
        <v>166758.76</v>
      </c>
      <c r="D536" s="116">
        <v>157843.49</v>
      </c>
    </row>
    <row r="537" spans="1:4" ht="14.5" x14ac:dyDescent="0.35">
      <c r="A537" s="114" t="s">
        <v>185</v>
      </c>
      <c r="B537" s="114" t="s">
        <v>184</v>
      </c>
      <c r="C537" s="116">
        <v>43225.41</v>
      </c>
      <c r="D537" s="116">
        <v>38789.199999999997</v>
      </c>
    </row>
    <row r="538" spans="1:4" ht="14.5" x14ac:dyDescent="0.35">
      <c r="A538" s="114" t="s">
        <v>183</v>
      </c>
      <c r="B538" s="114" t="s">
        <v>182</v>
      </c>
      <c r="C538" s="116">
        <v>43225.41</v>
      </c>
      <c r="D538" s="116">
        <v>38789.199999999997</v>
      </c>
    </row>
    <row r="539" spans="1:4" ht="14.5" x14ac:dyDescent="0.35">
      <c r="A539" s="114" t="s">
        <v>181</v>
      </c>
      <c r="B539" s="114" t="s">
        <v>175</v>
      </c>
      <c r="C539" s="116">
        <v>43225.41</v>
      </c>
      <c r="D539" s="116">
        <v>38789.199999999997</v>
      </c>
    </row>
    <row r="540" spans="1:4" ht="14.5" x14ac:dyDescent="0.35">
      <c r="A540" s="114" t="s">
        <v>180</v>
      </c>
      <c r="B540" s="114" t="s">
        <v>175</v>
      </c>
      <c r="C540" s="116">
        <v>43225.41</v>
      </c>
      <c r="D540" s="116">
        <v>38789.199999999997</v>
      </c>
    </row>
    <row r="541" spans="1:4" ht="14.5" x14ac:dyDescent="0.35">
      <c r="A541" s="114" t="s">
        <v>179</v>
      </c>
      <c r="B541" s="114" t="s">
        <v>178</v>
      </c>
      <c r="C541" s="116">
        <v>43225.41</v>
      </c>
      <c r="D541" s="116">
        <v>38789.199999999997</v>
      </c>
    </row>
    <row r="542" spans="1:4" ht="14.5" x14ac:dyDescent="0.35">
      <c r="A542" s="114" t="s">
        <v>177</v>
      </c>
      <c r="B542" s="114" t="s">
        <v>175</v>
      </c>
      <c r="C542" s="116">
        <v>43225.41</v>
      </c>
      <c r="D542" s="116">
        <v>38789.199999999997</v>
      </c>
    </row>
    <row r="543" spans="1:4" ht="14.5" x14ac:dyDescent="0.35">
      <c r="A543" s="114" t="s">
        <v>176</v>
      </c>
      <c r="B543" s="114" t="s">
        <v>175</v>
      </c>
      <c r="C543" s="116">
        <v>43225.41</v>
      </c>
      <c r="D543" s="116">
        <v>38789.199999999997</v>
      </c>
    </row>
    <row r="544" spans="1:4" ht="14.5" x14ac:dyDescent="0.35">
      <c r="A544" s="114" t="s">
        <v>174</v>
      </c>
      <c r="B544" s="114" t="s">
        <v>173</v>
      </c>
      <c r="C544" s="116">
        <v>283395.8</v>
      </c>
      <c r="D544" s="116">
        <v>247428.14</v>
      </c>
    </row>
    <row r="545" spans="1:5" ht="14.5" x14ac:dyDescent="0.35">
      <c r="A545" s="114" t="s">
        <v>171</v>
      </c>
      <c r="B545" s="114" t="s">
        <v>170</v>
      </c>
      <c r="C545" s="116">
        <v>283395.8</v>
      </c>
      <c r="D545" s="116">
        <v>247428.14</v>
      </c>
      <c r="E545" s="112"/>
    </row>
    <row r="546" spans="1:5" ht="14.5" x14ac:dyDescent="0.35">
      <c r="A546" s="114" t="s">
        <v>169</v>
      </c>
      <c r="B546" s="114" t="s">
        <v>105</v>
      </c>
      <c r="C546" s="116">
        <v>283395.8</v>
      </c>
      <c r="D546" s="116">
        <v>247428.14</v>
      </c>
      <c r="E546" s="112"/>
    </row>
    <row r="547" spans="1:5" ht="14.5" x14ac:dyDescent="0.35">
      <c r="A547" s="114" t="s">
        <v>168</v>
      </c>
      <c r="B547" s="114" t="s">
        <v>167</v>
      </c>
      <c r="C547" s="118">
        <v>71.599999999999994</v>
      </c>
      <c r="D547" s="116">
        <v>15000</v>
      </c>
      <c r="E547" s="112"/>
    </row>
    <row r="548" spans="1:5" ht="14.5" x14ac:dyDescent="0.35">
      <c r="A548" s="114" t="s">
        <v>166</v>
      </c>
      <c r="B548" s="114" t="s">
        <v>161</v>
      </c>
      <c r="C548" s="118">
        <v>71.599999999999994</v>
      </c>
      <c r="D548" s="116">
        <v>15000</v>
      </c>
      <c r="E548" s="112"/>
    </row>
    <row r="549" spans="1:5" ht="14.5" x14ac:dyDescent="0.35">
      <c r="A549" s="114" t="s">
        <v>165</v>
      </c>
      <c r="B549" s="114" t="s">
        <v>161</v>
      </c>
      <c r="C549" s="118">
        <v>71.599999999999994</v>
      </c>
      <c r="D549" s="116">
        <v>15000</v>
      </c>
      <c r="E549" s="112"/>
    </row>
    <row r="550" spans="1:5" ht="14.5" x14ac:dyDescent="0.35">
      <c r="A550" s="114" t="s">
        <v>164</v>
      </c>
      <c r="B550" s="114" t="s">
        <v>161</v>
      </c>
      <c r="C550" s="118">
        <v>71.599999999999994</v>
      </c>
      <c r="D550" s="116">
        <v>15000</v>
      </c>
      <c r="E550" s="112"/>
    </row>
    <row r="551" spans="1:5" ht="14.5" x14ac:dyDescent="0.35">
      <c r="A551" s="114" t="s">
        <v>163</v>
      </c>
      <c r="B551" s="114" t="s">
        <v>161</v>
      </c>
      <c r="C551" s="118">
        <v>71.599999999999994</v>
      </c>
      <c r="D551" s="116">
        <v>15000</v>
      </c>
      <c r="E551" s="112"/>
    </row>
    <row r="552" spans="1:5" ht="14.5" x14ac:dyDescent="0.35">
      <c r="A552" s="114" t="s">
        <v>162</v>
      </c>
      <c r="B552" s="114" t="s">
        <v>161</v>
      </c>
      <c r="C552" s="118">
        <v>71.599999999999994</v>
      </c>
      <c r="D552" s="116">
        <v>15000</v>
      </c>
      <c r="E552" s="112"/>
    </row>
    <row r="553" spans="1:5" ht="14.5" x14ac:dyDescent="0.35">
      <c r="A553" s="114" t="s">
        <v>160</v>
      </c>
      <c r="B553" s="114" t="s">
        <v>159</v>
      </c>
      <c r="C553" s="116">
        <v>283324.2</v>
      </c>
      <c r="D553" s="116">
        <v>232428.14</v>
      </c>
      <c r="E553" s="112"/>
    </row>
    <row r="554" spans="1:5" ht="14.5" x14ac:dyDescent="0.35">
      <c r="A554" s="114" t="s">
        <v>158</v>
      </c>
      <c r="B554" s="114" t="s">
        <v>153</v>
      </c>
      <c r="C554" s="116">
        <v>283324.2</v>
      </c>
      <c r="D554" s="116">
        <v>232428.14</v>
      </c>
      <c r="E554" s="112"/>
    </row>
    <row r="555" spans="1:5" ht="14.5" x14ac:dyDescent="0.35">
      <c r="A555" s="114" t="s">
        <v>157</v>
      </c>
      <c r="B555" s="114" t="s">
        <v>153</v>
      </c>
      <c r="C555" s="116">
        <v>283324.2</v>
      </c>
      <c r="D555" s="116">
        <v>232428.14</v>
      </c>
      <c r="E555" s="112"/>
    </row>
    <row r="556" spans="1:5" ht="14.5" x14ac:dyDescent="0.35">
      <c r="A556" s="114" t="s">
        <v>156</v>
      </c>
      <c r="B556" s="114" t="s">
        <v>153</v>
      </c>
      <c r="C556" s="116">
        <v>283324.2</v>
      </c>
      <c r="D556" s="116">
        <v>232428.14</v>
      </c>
      <c r="E556" s="112"/>
    </row>
    <row r="557" spans="1:5" ht="14.5" x14ac:dyDescent="0.35">
      <c r="A557" s="114" t="s">
        <v>155</v>
      </c>
      <c r="B557" s="114" t="s">
        <v>153</v>
      </c>
      <c r="C557" s="116">
        <v>283324.2</v>
      </c>
      <c r="D557" s="116">
        <v>232428.14</v>
      </c>
      <c r="E557" s="112"/>
    </row>
    <row r="558" spans="1:5" ht="14.5" x14ac:dyDescent="0.35">
      <c r="A558" s="114" t="s">
        <v>154</v>
      </c>
      <c r="B558" s="114" t="s">
        <v>153</v>
      </c>
      <c r="C558" s="116">
        <v>283324.2</v>
      </c>
      <c r="D558" s="116">
        <v>232428.14</v>
      </c>
      <c r="E558" s="112"/>
    </row>
    <row r="559" spans="1:5" ht="15" thickBot="1" x14ac:dyDescent="0.4">
      <c r="A559" s="108"/>
      <c r="B559" s="108"/>
      <c r="C559" s="108"/>
      <c r="D559" s="108"/>
      <c r="E559" s="108"/>
    </row>
    <row r="560" spans="1:5" ht="14.5" x14ac:dyDescent="0.35">
      <c r="A560" s="102" t="s">
        <v>152</v>
      </c>
      <c r="B560" s="102"/>
      <c r="C560" s="121">
        <v>1034603.61</v>
      </c>
      <c r="D560" s="121">
        <v>795092.1</v>
      </c>
      <c r="E560" s="112"/>
    </row>
    <row r="561" spans="1:5" ht="15" thickBot="1" x14ac:dyDescent="0.4">
      <c r="A561" s="111"/>
      <c r="B561" s="111"/>
      <c r="C561" s="111"/>
      <c r="D561" s="111"/>
      <c r="E561" s="111"/>
    </row>
    <row r="562" spans="1:5" ht="14.5" x14ac:dyDescent="0.35">
      <c r="A562" s="106"/>
      <c r="B562" s="106"/>
      <c r="C562" s="106"/>
      <c r="D562" s="106"/>
      <c r="E562" s="106"/>
    </row>
    <row r="563" spans="1:5" ht="14.5" x14ac:dyDescent="0.35">
      <c r="A563" s="105" t="s">
        <v>88</v>
      </c>
      <c r="B563" s="105"/>
      <c r="C563" s="113">
        <v>2025</v>
      </c>
      <c r="D563" s="113">
        <v>2024</v>
      </c>
      <c r="E563" s="112"/>
    </row>
    <row r="564" spans="1:5" ht="14.5" x14ac:dyDescent="0.35">
      <c r="A564" s="108"/>
      <c r="B564" s="108"/>
      <c r="C564" s="108"/>
      <c r="D564" s="108"/>
      <c r="E564" s="108"/>
    </row>
    <row r="565" spans="1:5" ht="14.5" x14ac:dyDescent="0.35">
      <c r="A565" s="115" t="s">
        <v>151</v>
      </c>
      <c r="B565" s="114" t="s">
        <v>150</v>
      </c>
      <c r="C565" s="117">
        <v>4464222.55</v>
      </c>
      <c r="D565" s="117">
        <v>3538719.21</v>
      </c>
      <c r="E565" s="112"/>
    </row>
    <row r="566" spans="1:5" ht="14.5" x14ac:dyDescent="0.35">
      <c r="A566" s="114" t="s">
        <v>149</v>
      </c>
      <c r="B566" s="114" t="s">
        <v>89</v>
      </c>
      <c r="C566" s="116">
        <v>4464222.55</v>
      </c>
      <c r="D566" s="116">
        <v>3538719.21</v>
      </c>
      <c r="E566" s="112"/>
    </row>
    <row r="567" spans="1:5" ht="14.5" x14ac:dyDescent="0.35">
      <c r="A567" s="114" t="s">
        <v>148</v>
      </c>
      <c r="B567" s="114" t="s">
        <v>147</v>
      </c>
      <c r="C567" s="116">
        <v>747821.38</v>
      </c>
      <c r="D567" s="116">
        <v>302625.43</v>
      </c>
      <c r="E567" s="112"/>
    </row>
    <row r="568" spans="1:5" ht="14.5" x14ac:dyDescent="0.35">
      <c r="A568" s="114" t="s">
        <v>146</v>
      </c>
      <c r="B568" s="114" t="s">
        <v>90</v>
      </c>
      <c r="C568" s="116">
        <v>747821.38</v>
      </c>
      <c r="D568" s="116">
        <v>302625.43</v>
      </c>
      <c r="E568" s="112"/>
    </row>
    <row r="569" spans="1:5" ht="14.5" x14ac:dyDescent="0.35">
      <c r="A569" s="114" t="s">
        <v>145</v>
      </c>
      <c r="B569" s="114" t="s">
        <v>141</v>
      </c>
      <c r="C569" s="116">
        <v>747821.38</v>
      </c>
      <c r="D569" s="116">
        <v>302625.43</v>
      </c>
      <c r="E569" s="112"/>
    </row>
    <row r="570" spans="1:5" ht="14.5" x14ac:dyDescent="0.35">
      <c r="A570" s="114" t="s">
        <v>144</v>
      </c>
      <c r="B570" s="114" t="s">
        <v>141</v>
      </c>
      <c r="C570" s="116">
        <v>747821.38</v>
      </c>
      <c r="D570" s="116">
        <v>302625.43</v>
      </c>
      <c r="E570" s="112"/>
    </row>
    <row r="571" spans="1:5" ht="14.5" x14ac:dyDescent="0.35">
      <c r="A571" s="114" t="s">
        <v>143</v>
      </c>
      <c r="B571" s="114" t="s">
        <v>141</v>
      </c>
      <c r="C571" s="116">
        <v>747821.38</v>
      </c>
      <c r="D571" s="116">
        <v>302625.43</v>
      </c>
      <c r="E571" s="112"/>
    </row>
    <row r="572" spans="1:5" ht="14.5" x14ac:dyDescent="0.35">
      <c r="A572" s="114" t="s">
        <v>142</v>
      </c>
      <c r="B572" s="114" t="s">
        <v>141</v>
      </c>
      <c r="C572" s="116">
        <v>747821.38</v>
      </c>
      <c r="D572" s="116">
        <v>302625.43</v>
      </c>
      <c r="E572" s="112"/>
    </row>
    <row r="573" spans="1:5" ht="14.5" x14ac:dyDescent="0.35">
      <c r="A573" s="114" t="s">
        <v>140</v>
      </c>
      <c r="B573" s="114" t="s">
        <v>138</v>
      </c>
      <c r="C573" s="116">
        <v>747821.38</v>
      </c>
      <c r="D573" s="116">
        <v>302625.43</v>
      </c>
      <c r="E573" s="112"/>
    </row>
    <row r="574" spans="1:5" ht="14.5" x14ac:dyDescent="0.35">
      <c r="A574" s="114" t="s">
        <v>139</v>
      </c>
      <c r="B574" s="114" t="s">
        <v>138</v>
      </c>
      <c r="C574" s="116">
        <v>747821.38</v>
      </c>
      <c r="D574" s="116">
        <v>302625.43</v>
      </c>
      <c r="E574" s="112"/>
    </row>
    <row r="575" spans="1:5" ht="14.5" x14ac:dyDescent="0.35">
      <c r="A575" s="114" t="s">
        <v>137</v>
      </c>
      <c r="B575" s="114" t="s">
        <v>92</v>
      </c>
      <c r="C575" s="116">
        <v>383056.91</v>
      </c>
      <c r="D575" s="116">
        <v>383056.91</v>
      </c>
      <c r="E575" s="112"/>
    </row>
    <row r="576" spans="1:5" ht="14.5" x14ac:dyDescent="0.35">
      <c r="A576" s="114" t="s">
        <v>136</v>
      </c>
      <c r="B576" s="114" t="s">
        <v>135</v>
      </c>
      <c r="C576" s="116">
        <v>383056.91</v>
      </c>
      <c r="D576" s="116">
        <v>383056.91</v>
      </c>
      <c r="E576" s="112"/>
    </row>
    <row r="577" spans="1:5" ht="14.5" x14ac:dyDescent="0.35">
      <c r="A577" s="114" t="s">
        <v>134</v>
      </c>
      <c r="B577" s="114" t="s">
        <v>128</v>
      </c>
      <c r="C577" s="116">
        <v>383056.91</v>
      </c>
      <c r="D577" s="116">
        <v>383056.91</v>
      </c>
    </row>
    <row r="578" spans="1:5" ht="14.5" x14ac:dyDescent="0.35">
      <c r="A578" s="114" t="s">
        <v>133</v>
      </c>
      <c r="B578" s="114" t="s">
        <v>128</v>
      </c>
      <c r="C578" s="116">
        <v>383056.91</v>
      </c>
      <c r="D578" s="116">
        <v>383056.91</v>
      </c>
    </row>
    <row r="579" spans="1:5" ht="14.5" x14ac:dyDescent="0.35">
      <c r="A579" s="114" t="s">
        <v>132</v>
      </c>
      <c r="B579" s="114" t="s">
        <v>128</v>
      </c>
      <c r="C579" s="116">
        <v>383056.91</v>
      </c>
      <c r="D579" s="116">
        <v>383056.91</v>
      </c>
    </row>
    <row r="580" spans="1:5" ht="14.5" x14ac:dyDescent="0.35">
      <c r="A580" s="114" t="s">
        <v>131</v>
      </c>
      <c r="B580" s="114" t="s">
        <v>128</v>
      </c>
      <c r="C580" s="116">
        <v>383056.91</v>
      </c>
      <c r="D580" s="116">
        <v>383056.91</v>
      </c>
    </row>
    <row r="581" spans="1:5" ht="14.5" x14ac:dyDescent="0.35">
      <c r="A581" s="114" t="s">
        <v>130</v>
      </c>
      <c r="B581" s="114" t="s">
        <v>128</v>
      </c>
      <c r="C581" s="116">
        <v>383056.91</v>
      </c>
      <c r="D581" s="116">
        <v>383056.91</v>
      </c>
    </row>
    <row r="582" spans="1:5" ht="14.5" x14ac:dyDescent="0.35">
      <c r="A582" s="114" t="s">
        <v>129</v>
      </c>
      <c r="B582" s="114" t="s">
        <v>128</v>
      </c>
      <c r="C582" s="116">
        <v>383056.91</v>
      </c>
      <c r="D582" s="116">
        <v>383056.91</v>
      </c>
    </row>
    <row r="583" spans="1:5" ht="14.5" x14ac:dyDescent="0.35">
      <c r="A583" s="114" t="s">
        <v>127</v>
      </c>
      <c r="B583" s="114" t="s">
        <v>94</v>
      </c>
      <c r="C583" s="116">
        <v>3333344.25</v>
      </c>
      <c r="D583" s="116">
        <v>2853036.88</v>
      </c>
    </row>
    <row r="584" spans="1:5" ht="14.5" x14ac:dyDescent="0.35">
      <c r="A584" s="114" t="s">
        <v>126</v>
      </c>
      <c r="B584" s="114" t="s">
        <v>125</v>
      </c>
      <c r="C584" s="116">
        <v>3333344.25</v>
      </c>
      <c r="D584" s="116">
        <v>2853036.88</v>
      </c>
    </row>
    <row r="585" spans="1:5" ht="14.5" x14ac:dyDescent="0.35">
      <c r="A585" s="114" t="s">
        <v>124</v>
      </c>
      <c r="B585" s="114" t="s">
        <v>120</v>
      </c>
      <c r="C585" s="116">
        <v>4504905.1900000004</v>
      </c>
      <c r="D585" s="116">
        <v>3574767.29</v>
      </c>
    </row>
    <row r="586" spans="1:5" ht="14.5" x14ac:dyDescent="0.35">
      <c r="A586" s="114" t="s">
        <v>123</v>
      </c>
      <c r="B586" s="114" t="s">
        <v>120</v>
      </c>
      <c r="C586" s="116">
        <v>4504905.1900000004</v>
      </c>
      <c r="D586" s="116">
        <v>3574767.29</v>
      </c>
    </row>
    <row r="587" spans="1:5" ht="14.5" x14ac:dyDescent="0.35">
      <c r="A587" s="114" t="s">
        <v>122</v>
      </c>
      <c r="B587" s="114" t="s">
        <v>120</v>
      </c>
      <c r="C587" s="116">
        <v>4504905.1900000004</v>
      </c>
      <c r="D587" s="116">
        <v>3574767.29</v>
      </c>
    </row>
    <row r="588" spans="1:5" ht="14.5" x14ac:dyDescent="0.35">
      <c r="A588" s="114" t="s">
        <v>121</v>
      </c>
      <c r="B588" s="114" t="s">
        <v>120</v>
      </c>
      <c r="C588" s="116">
        <v>4504905.1900000004</v>
      </c>
      <c r="D588" s="116">
        <v>3574767.29</v>
      </c>
    </row>
    <row r="589" spans="1:5" ht="14.5" x14ac:dyDescent="0.35">
      <c r="A589" s="114" t="s">
        <v>119</v>
      </c>
      <c r="B589" s="114" t="s">
        <v>117</v>
      </c>
      <c r="C589" s="116">
        <v>4504905.1900000004</v>
      </c>
      <c r="D589" s="116">
        <v>3574767.29</v>
      </c>
      <c r="E589" s="91"/>
    </row>
    <row r="590" spans="1:5" ht="14.5" x14ac:dyDescent="0.35">
      <c r="A590" s="114" t="s">
        <v>118</v>
      </c>
      <c r="B590" s="114" t="s">
        <v>117</v>
      </c>
      <c r="C590" s="116">
        <v>4504905.1900000004</v>
      </c>
      <c r="D590" s="116">
        <v>3574767.29</v>
      </c>
    </row>
    <row r="591" spans="1:5" ht="14.5" x14ac:dyDescent="0.35">
      <c r="A591" s="114" t="s">
        <v>116</v>
      </c>
      <c r="B591" s="114" t="s">
        <v>110</v>
      </c>
      <c r="C591" s="120">
        <v>-1171560.94</v>
      </c>
      <c r="D591" s="120">
        <v>-721730.41</v>
      </c>
      <c r="E591" s="91"/>
    </row>
    <row r="592" spans="1:5" ht="14.5" customHeight="1" x14ac:dyDescent="0.35">
      <c r="A592" s="114" t="s">
        <v>115</v>
      </c>
      <c r="B592" s="114" t="s">
        <v>110</v>
      </c>
      <c r="C592" s="120">
        <v>-1171560.94</v>
      </c>
      <c r="D592" s="120">
        <v>-721730.41</v>
      </c>
    </row>
    <row r="593" spans="1:5" ht="14.5" x14ac:dyDescent="0.35">
      <c r="A593" s="114" t="s">
        <v>114</v>
      </c>
      <c r="B593" s="114" t="s">
        <v>110</v>
      </c>
      <c r="C593" s="120">
        <v>-1171560.94</v>
      </c>
      <c r="D593" s="120">
        <v>-721730.41</v>
      </c>
      <c r="E593" s="112"/>
    </row>
    <row r="594" spans="1:5" s="85" customFormat="1" ht="16" customHeight="1" x14ac:dyDescent="0.35">
      <c r="A594" s="114" t="s">
        <v>113</v>
      </c>
      <c r="B594" s="114" t="s">
        <v>110</v>
      </c>
      <c r="C594" s="120">
        <v>-1171560.94</v>
      </c>
      <c r="D594" s="120">
        <v>-721730.41</v>
      </c>
      <c r="E594" s="112"/>
    </row>
    <row r="595" spans="1:5" ht="14.5" x14ac:dyDescent="0.35">
      <c r="A595" s="114" t="s">
        <v>112</v>
      </c>
      <c r="B595" s="114" t="s">
        <v>110</v>
      </c>
      <c r="C595" s="120">
        <v>-1171560.94</v>
      </c>
      <c r="D595" s="120">
        <v>-721730.41</v>
      </c>
      <c r="E595" s="112"/>
    </row>
    <row r="596" spans="1:5" ht="14.5" x14ac:dyDescent="0.35">
      <c r="A596" s="114" t="s">
        <v>111</v>
      </c>
      <c r="B596" s="114" t="s">
        <v>110</v>
      </c>
      <c r="C596" s="120">
        <v>-1171560.94</v>
      </c>
      <c r="D596" s="120">
        <v>-721730.41</v>
      </c>
      <c r="E596" s="112"/>
    </row>
    <row r="597" spans="1:5" ht="14.5" x14ac:dyDescent="0.35">
      <c r="A597" s="108"/>
      <c r="B597" s="108"/>
      <c r="C597" s="108"/>
      <c r="D597" s="108"/>
      <c r="E597" s="108"/>
    </row>
    <row r="598" spans="1:5" ht="14.5" x14ac:dyDescent="0.35">
      <c r="A598" s="103" t="s">
        <v>96</v>
      </c>
      <c r="B598" s="103"/>
      <c r="C598" s="117">
        <v>19640.41</v>
      </c>
      <c r="D598" s="117">
        <v>1012145.98</v>
      </c>
      <c r="E598" s="112"/>
    </row>
    <row r="599" spans="1:5" ht="14.5" customHeight="1" thickBot="1" x14ac:dyDescent="0.4">
      <c r="A599" s="108"/>
      <c r="B599" s="108"/>
      <c r="C599" s="108"/>
      <c r="D599" s="108"/>
      <c r="E599" s="108"/>
    </row>
    <row r="600" spans="1:5" ht="14.5" x14ac:dyDescent="0.35">
      <c r="A600" s="100" t="s">
        <v>109</v>
      </c>
      <c r="B600" s="100"/>
      <c r="C600" s="121">
        <v>4483862.96</v>
      </c>
      <c r="D600" s="121">
        <v>4550865.1900000004</v>
      </c>
      <c r="E600" s="112"/>
    </row>
    <row r="601" spans="1:5" ht="14.5" x14ac:dyDescent="0.35">
      <c r="A601" s="108"/>
      <c r="B601" s="108"/>
      <c r="C601" s="108"/>
      <c r="D601" s="108"/>
      <c r="E601" s="108"/>
    </row>
    <row r="602" spans="1:5" ht="15.5" x14ac:dyDescent="0.35">
      <c r="A602" s="99" t="s">
        <v>108</v>
      </c>
      <c r="B602" s="99"/>
      <c r="C602" s="123">
        <v>5518466.5599999996</v>
      </c>
      <c r="D602" s="123">
        <v>5345957.3</v>
      </c>
      <c r="E602" s="122"/>
    </row>
    <row r="603" spans="1:5" ht="14.5" x14ac:dyDescent="0.35">
      <c r="A603" s="108"/>
      <c r="B603" s="108"/>
      <c r="C603" s="108"/>
      <c r="D603" s="108"/>
      <c r="E603" s="108"/>
    </row>
    <row r="604" spans="1:5" ht="14.5" x14ac:dyDescent="0.35">
      <c r="A604" s="108"/>
      <c r="B604" s="108"/>
      <c r="C604" s="108"/>
      <c r="D604" s="108"/>
      <c r="E604" s="108"/>
    </row>
    <row r="605" spans="1:5" x14ac:dyDescent="0.25">
      <c r="A605" s="107"/>
      <c r="B605" s="107"/>
      <c r="C605" s="107"/>
      <c r="D605" s="107"/>
      <c r="E605" s="107"/>
    </row>
    <row r="606" spans="1:5" ht="14.5" x14ac:dyDescent="0.35">
      <c r="A606" s="108"/>
      <c r="B606" s="108"/>
      <c r="C606" s="108"/>
      <c r="D606" s="108"/>
      <c r="E606" s="108"/>
    </row>
    <row r="607" spans="1:5" ht="14.5" x14ac:dyDescent="0.35">
      <c r="A607" s="101" t="s">
        <v>107</v>
      </c>
      <c r="B607" s="101"/>
      <c r="C607" s="101"/>
      <c r="D607" s="101"/>
      <c r="E607" s="101"/>
    </row>
  </sheetData>
  <mergeCells count="32">
    <mergeCell ref="A604:E604"/>
    <mergeCell ref="A605:E605"/>
    <mergeCell ref="A562:E562"/>
    <mergeCell ref="A563:B563"/>
    <mergeCell ref="A564:E564"/>
    <mergeCell ref="A597:E597"/>
    <mergeCell ref="A598:B598"/>
    <mergeCell ref="A599:E599"/>
    <mergeCell ref="A426:E426"/>
    <mergeCell ref="A427:B427"/>
    <mergeCell ref="A428:E428"/>
    <mergeCell ref="A559:E559"/>
    <mergeCell ref="A560:B560"/>
    <mergeCell ref="A561:E561"/>
    <mergeCell ref="A606:E606"/>
    <mergeCell ref="A607:E607"/>
    <mergeCell ref="A600:B600"/>
    <mergeCell ref="A601:E601"/>
    <mergeCell ref="A602:B602"/>
    <mergeCell ref="A603:E603"/>
    <mergeCell ref="A423:B423"/>
    <mergeCell ref="A424:B424"/>
    <mergeCell ref="A425:E425"/>
    <mergeCell ref="A7:E7"/>
    <mergeCell ref="A8:B8"/>
    <mergeCell ref="A9:E9"/>
    <mergeCell ref="A6:E6"/>
    <mergeCell ref="A1:E1"/>
    <mergeCell ref="A2:E2"/>
    <mergeCell ref="A3:E3"/>
    <mergeCell ref="A4:E4"/>
    <mergeCell ref="A5:E5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2025-12-09T22:49:12Z</cp:lastPrinted>
  <dcterms:created xsi:type="dcterms:W3CDTF">2022-02-21T21:24:29Z</dcterms:created>
  <dcterms:modified xsi:type="dcterms:W3CDTF">2025-12-09T22:50:31Z</dcterms:modified>
</cp:coreProperties>
</file>